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9180" windowHeight="4500" activeTab="0"/>
  </bookViews>
  <sheets>
    <sheet name="Répartition analytique" sheetId="1" r:id="rId1"/>
    <sheet name="Feuil2" sheetId="2" r:id="rId2"/>
    <sheet name="Feuil3" sheetId="3" r:id="rId3"/>
  </sheets>
  <definedNames/>
  <calcPr calcId="152511"/>
</workbook>
</file>

<file path=xl/sharedStrings.xml><?xml version="1.0" encoding="utf-8"?>
<sst xmlns="http://schemas.openxmlformats.org/spreadsheetml/2006/main" count="51" uniqueCount="42">
  <si>
    <t>REPARTITION CHARGES DE PERSONNEL</t>
  </si>
  <si>
    <t>ECOLE</t>
  </si>
  <si>
    <t>%</t>
  </si>
  <si>
    <t>€</t>
  </si>
  <si>
    <t>SOUS-TOTAL 641</t>
  </si>
  <si>
    <t>TOTAL</t>
  </si>
  <si>
    <t>OGEC</t>
  </si>
  <si>
    <t>liste des
SALARIES</t>
  </si>
  <si>
    <t xml:space="preserve"> </t>
  </si>
  <si>
    <t>SOUS-TOTAL 643
Contrats aidés</t>
  </si>
  <si>
    <t>COLLEGE</t>
  </si>
  <si>
    <r>
      <rPr>
        <sz val="12"/>
        <rFont val="Courier New"/>
        <family val="3"/>
      </rPr>
      <t>TOTAL</t>
    </r>
    <r>
      <rPr>
        <sz val="10"/>
        <rFont val="Courier New"/>
        <family val="3"/>
      </rPr>
      <t xml:space="preserve">
DOIT ETRE
EGAL 100</t>
    </r>
  </si>
  <si>
    <t xml:space="preserve">RESTAURATION
</t>
  </si>
  <si>
    <t xml:space="preserve">TAP
</t>
  </si>
  <si>
    <t xml:space="preserve">APS (garderie)
</t>
  </si>
  <si>
    <t>Comment définir les pourcentages ?</t>
  </si>
  <si>
    <t>Service auprès des enseignants</t>
  </si>
  <si>
    <t>Menage</t>
  </si>
  <si>
    <t>Restauration</t>
  </si>
  <si>
    <t>Accueil Périscolaire (APS)</t>
  </si>
  <si>
    <t>tps passé</t>
  </si>
  <si>
    <t>heures</t>
  </si>
  <si>
    <t>Sur la base d'un planning hebdomadaire d'une personne vous pouvez déterminer le temps passé à assurer :</t>
  </si>
  <si>
    <t>Sophie</t>
  </si>
  <si>
    <t>(école)</t>
  </si>
  <si>
    <t>MERHAN</t>
  </si>
  <si>
    <t>LEMARIE</t>
  </si>
  <si>
    <t>FRENAISON</t>
  </si>
  <si>
    <t>DUPAS</t>
  </si>
  <si>
    <t>SALLE</t>
  </si>
  <si>
    <t>BOITEAU</t>
  </si>
  <si>
    <t>PAGEAUD</t>
  </si>
  <si>
    <t>HADDOU</t>
  </si>
  <si>
    <t>SORIN</t>
  </si>
  <si>
    <t>GALOPON</t>
  </si>
  <si>
    <t>AUNEAU</t>
  </si>
  <si>
    <t>DUPREZ</t>
  </si>
  <si>
    <t>BUZAY</t>
  </si>
  <si>
    <t>JOUAUX</t>
  </si>
  <si>
    <t>BERNARD</t>
  </si>
  <si>
    <t>REPARTITION ANALYTIQUE DES CHARGES DE PERSONNEL 
EXERCICE 2017-2018</t>
  </si>
  <si>
    <r>
      <t xml:space="preserve">BRUT ANNUEL
</t>
    </r>
    <r>
      <rPr>
        <b/>
        <sz val="7"/>
        <rFont val="Courier New"/>
        <family val="3"/>
      </rPr>
      <t>SEPT 17-AOUT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</si>
</sst>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sz val="12"/>
      <name val="Courier New"/>
      <family val="3"/>
    </font>
    <font>
      <b/>
      <sz val="7"/>
      <name val="Courier New"/>
      <family val="3"/>
    </font>
    <font>
      <b/>
      <sz val="28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double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4" fontId="1" fillId="2" borderId="1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Protection="1">
      <protection locked="0"/>
    </xf>
    <xf numFmtId="0" fontId="1" fillId="3" borderId="1" xfId="0" applyFont="1" applyFill="1" applyBorder="1" applyProtection="1">
      <protection locked="0"/>
    </xf>
    <xf numFmtId="9" fontId="1" fillId="3" borderId="1" xfId="0" applyNumberFormat="1" applyFont="1" applyFill="1" applyBorder="1" applyProtection="1">
      <protection locked="0"/>
    </xf>
    <xf numFmtId="9" fontId="1" fillId="3" borderId="2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9" fontId="1" fillId="4" borderId="1" xfId="0" applyNumberFormat="1" applyFon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9" fontId="1" fillId="4" borderId="2" xfId="0" applyNumberFormat="1" applyFont="1" applyFill="1" applyBorder="1" applyProtection="1">
      <protection locked="0"/>
    </xf>
    <xf numFmtId="0" fontId="2" fillId="4" borderId="3" xfId="0" applyFont="1" applyFill="1" applyBorder="1" applyAlignment="1" applyProtection="1">
      <alignment wrapText="1"/>
      <protection locked="0"/>
    </xf>
    <xf numFmtId="4" fontId="2" fillId="4" borderId="3" xfId="0" applyNumberFormat="1" applyFont="1" applyFill="1" applyBorder="1" applyProtection="1">
      <protection locked="0"/>
    </xf>
    <xf numFmtId="9" fontId="1" fillId="4" borderId="3" xfId="0" applyNumberFormat="1" applyFon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9" fontId="1" fillId="4" borderId="4" xfId="0" applyNumberFormat="1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10" fontId="1" fillId="0" borderId="0" xfId="0" applyNumberFormat="1" applyFont="1" applyProtection="1">
      <protection locked="0"/>
    </xf>
    <xf numFmtId="0" fontId="1" fillId="0" borderId="6" xfId="0" applyFont="1" applyBorder="1" applyProtection="1">
      <protection locked="0"/>
    </xf>
    <xf numFmtId="9" fontId="1" fillId="0" borderId="0" xfId="0" applyNumberFormat="1" applyFont="1" applyAlignment="1" applyProtection="1">
      <alignment horizontal="left"/>
      <protection locked="0"/>
    </xf>
    <xf numFmtId="4" fontId="1" fillId="2" borderId="1" xfId="0" applyNumberFormat="1" applyFont="1" applyFill="1" applyBorder="1" applyProtection="1">
      <protection/>
    </xf>
    <xf numFmtId="4" fontId="2" fillId="4" borderId="1" xfId="0" applyNumberFormat="1" applyFont="1" applyFill="1" applyBorder="1" applyProtection="1">
      <protection/>
    </xf>
    <xf numFmtId="4" fontId="2" fillId="4" borderId="3" xfId="0" applyNumberFormat="1" applyFont="1" applyFill="1" applyBorder="1" applyProtection="1">
      <protection/>
    </xf>
    <xf numFmtId="4" fontId="2" fillId="4" borderId="7" xfId="0" applyNumberFormat="1" applyFont="1" applyFill="1" applyBorder="1" applyProtection="1">
      <protection/>
    </xf>
    <xf numFmtId="4" fontId="1" fillId="4" borderId="1" xfId="0" applyNumberFormat="1" applyFont="1" applyFill="1" applyBorder="1" applyProtection="1">
      <protection/>
    </xf>
    <xf numFmtId="4" fontId="1" fillId="4" borderId="3" xfId="0" applyNumberFormat="1" applyFont="1" applyFill="1" applyBorder="1" applyProtection="1">
      <protection/>
    </xf>
    <xf numFmtId="4" fontId="1" fillId="4" borderId="7" xfId="0" applyNumberFormat="1" applyFont="1" applyFill="1" applyBorder="1" applyProtection="1">
      <protection/>
    </xf>
    <xf numFmtId="4" fontId="1" fillId="2" borderId="2" xfId="0" applyNumberFormat="1" applyFont="1" applyFill="1" applyBorder="1" applyProtection="1">
      <protection/>
    </xf>
    <xf numFmtId="4" fontId="1" fillId="4" borderId="2" xfId="0" applyNumberFormat="1" applyFont="1" applyFill="1" applyBorder="1" applyProtection="1">
      <protection/>
    </xf>
    <xf numFmtId="4" fontId="1" fillId="4" borderId="4" xfId="0" applyNumberFormat="1" applyFont="1" applyFill="1" applyBorder="1" applyProtection="1">
      <protection/>
    </xf>
    <xf numFmtId="4" fontId="1" fillId="4" borderId="8" xfId="0" applyNumberFormat="1" applyFont="1" applyFill="1" applyBorder="1" applyProtection="1">
      <protection/>
    </xf>
    <xf numFmtId="4" fontId="2" fillId="4" borderId="9" xfId="0" applyNumberFormat="1" applyFont="1" applyFill="1" applyBorder="1" applyProtection="1">
      <protection/>
    </xf>
    <xf numFmtId="9" fontId="1" fillId="2" borderId="2" xfId="0" applyNumberFormat="1" applyFont="1" applyFill="1" applyBorder="1" applyProtection="1">
      <protection/>
    </xf>
    <xf numFmtId="9" fontId="1" fillId="4" borderId="2" xfId="0" applyNumberFormat="1" applyFont="1" applyFill="1" applyBorder="1" applyProtection="1">
      <protection/>
    </xf>
    <xf numFmtId="10" fontId="1" fillId="4" borderId="7" xfId="0" applyNumberFormat="1" applyFont="1" applyFill="1" applyBorder="1" applyProtection="1">
      <protection/>
    </xf>
    <xf numFmtId="10" fontId="1" fillId="4" borderId="8" xfId="0" applyNumberFormat="1" applyFont="1" applyFill="1" applyBorder="1" applyProtection="1">
      <protection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0" borderId="3" xfId="0" applyNumberFormat="1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742950</xdr:colOff>
      <xdr:row>0</xdr:row>
      <xdr:rowOff>0</xdr:rowOff>
    </xdr:from>
    <xdr:ext cx="1581150" cy="542925"/>
    <xdr:sp macro="" textlink="">
      <xdr:nvSpPr>
        <xdr:cNvPr id="3" name="Rectangle 2"/>
        <xdr:cNvSpPr/>
      </xdr:nvSpPr>
      <xdr:spPr>
        <a:xfrm>
          <a:off x="8210550" y="0"/>
          <a:ext cx="1581150" cy="5429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fr-FR" sz="2800" b="1" cap="none" spc="0">
              <a:ln/>
              <a:solidFill>
                <a:srgbClr val="FF0000"/>
              </a:solidFill>
              <a:effectLst/>
            </a:rPr>
            <a:t>Annexe 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7"/>
  <sheetViews>
    <sheetView tabSelected="1" workbookViewId="0" topLeftCell="A1">
      <selection activeCell="A2" sqref="A2:M2"/>
    </sheetView>
  </sheetViews>
  <sheetFormatPr defaultColWidth="11.421875" defaultRowHeight="12.75"/>
  <cols>
    <col min="1" max="1" width="18.00390625" style="3" customWidth="1"/>
    <col min="2" max="2" width="15.28125" style="3" customWidth="1"/>
    <col min="3" max="3" width="7.57421875" style="3" customWidth="1"/>
    <col min="4" max="4" width="11.28125" style="3" bestFit="1" customWidth="1"/>
    <col min="5" max="5" width="6.8515625" style="3" customWidth="1"/>
    <col min="6" max="6" width="11.421875" style="3" customWidth="1"/>
    <col min="7" max="7" width="7.57421875" style="3" customWidth="1"/>
    <col min="8" max="8" width="11.421875" style="3" customWidth="1"/>
    <col min="9" max="9" width="10.140625" style="3" bestFit="1" customWidth="1"/>
    <col min="10" max="10" width="12.421875" style="3" bestFit="1" customWidth="1"/>
    <col min="11" max="16384" width="11.421875" style="3" customWidth="1"/>
  </cols>
  <sheetData>
    <row r="1" ht="8.25" customHeight="1"/>
    <row r="2" spans="1:13" ht="27" customHeight="1">
      <c r="A2" s="40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ht="13.5"/>
    <row r="4" ht="12.75">
      <c r="A4" s="2" t="s">
        <v>6</v>
      </c>
    </row>
    <row r="5" ht="12.75">
      <c r="A5" s="2"/>
    </row>
    <row r="6" ht="12.75">
      <c r="A6" s="3" t="s">
        <v>15</v>
      </c>
    </row>
    <row r="7" spans="1:12" ht="12.75">
      <c r="A7" s="3" t="s">
        <v>22</v>
      </c>
      <c r="L7" s="3" t="s">
        <v>20</v>
      </c>
    </row>
    <row r="8" spans="6:13" ht="12.75">
      <c r="F8" s="3" t="s">
        <v>23</v>
      </c>
      <c r="H8" s="3" t="s">
        <v>19</v>
      </c>
      <c r="K8" s="21">
        <f>L8/$L$12</f>
        <v>0.2</v>
      </c>
      <c r="L8" s="3">
        <v>6</v>
      </c>
      <c r="M8" s="3" t="s">
        <v>21</v>
      </c>
    </row>
    <row r="9" spans="8:13" ht="12.75">
      <c r="H9" s="3" t="s">
        <v>16</v>
      </c>
      <c r="K9" s="21">
        <f>L9/$L$12</f>
        <v>0.3333333333333333</v>
      </c>
      <c r="L9" s="3">
        <v>10</v>
      </c>
      <c r="M9" s="3" t="s">
        <v>21</v>
      </c>
    </row>
    <row r="10" spans="8:13" ht="48" customHeight="1">
      <c r="H10" s="3" t="s">
        <v>18</v>
      </c>
      <c r="K10" s="21">
        <f>L10/$L$12</f>
        <v>0.26666666666666666</v>
      </c>
      <c r="L10" s="3">
        <v>8</v>
      </c>
      <c r="M10" s="3" t="s">
        <v>21</v>
      </c>
    </row>
    <row r="11" spans="8:13" ht="36.75" customHeight="1" thickBot="1">
      <c r="H11" s="3" t="s">
        <v>17</v>
      </c>
      <c r="I11" s="3" t="s">
        <v>24</v>
      </c>
      <c r="K11" s="21">
        <f>L11/$L$12</f>
        <v>0.2</v>
      </c>
      <c r="L11" s="3">
        <v>6</v>
      </c>
      <c r="M11" s="3" t="s">
        <v>21</v>
      </c>
    </row>
    <row r="12" spans="11:12" ht="14.25" thickTop="1">
      <c r="K12" s="22">
        <v>100</v>
      </c>
      <c r="L12" s="22">
        <v>30</v>
      </c>
    </row>
    <row r="13" ht="12.75">
      <c r="L13" s="3" t="s">
        <v>8</v>
      </c>
    </row>
    <row r="14" ht="12.75">
      <c r="A14" s="2"/>
    </row>
    <row r="15" spans="1:2" ht="12.75">
      <c r="A15" s="2"/>
      <c r="B15" s="23"/>
    </row>
    <row r="16" ht="12.75">
      <c r="A16" s="2" t="s">
        <v>0</v>
      </c>
    </row>
    <row r="18" spans="1:13" ht="42.75">
      <c r="A18" s="45" t="s">
        <v>7</v>
      </c>
      <c r="B18" s="45" t="s">
        <v>41</v>
      </c>
      <c r="C18" s="43" t="s">
        <v>14</v>
      </c>
      <c r="D18" s="44"/>
      <c r="E18" s="43" t="s">
        <v>13</v>
      </c>
      <c r="F18" s="44"/>
      <c r="G18" s="43" t="s">
        <v>12</v>
      </c>
      <c r="H18" s="44"/>
      <c r="I18" s="43" t="s">
        <v>1</v>
      </c>
      <c r="J18" s="44"/>
      <c r="K18" s="43" t="s">
        <v>10</v>
      </c>
      <c r="L18" s="44"/>
      <c r="M18" s="4" t="s">
        <v>11</v>
      </c>
    </row>
    <row r="19" spans="1:13" ht="12.75">
      <c r="A19" s="46"/>
      <c r="B19" s="46"/>
      <c r="C19" s="5" t="s">
        <v>2</v>
      </c>
      <c r="D19" s="5" t="s">
        <v>3</v>
      </c>
      <c r="E19" s="5" t="s">
        <v>2</v>
      </c>
      <c r="F19" s="5" t="s">
        <v>3</v>
      </c>
      <c r="G19" s="5"/>
      <c r="H19" s="5"/>
      <c r="I19" s="5" t="s">
        <v>2</v>
      </c>
      <c r="J19" s="5" t="s">
        <v>3</v>
      </c>
      <c r="K19" s="5" t="s">
        <v>2</v>
      </c>
      <c r="L19" s="5" t="s">
        <v>3</v>
      </c>
      <c r="M19" s="6"/>
    </row>
    <row r="20" spans="1:13" ht="12.75">
      <c r="A20" s="7" t="s">
        <v>25</v>
      </c>
      <c r="B20" s="1">
        <v>22718.13</v>
      </c>
      <c r="C20" s="8">
        <v>0.29</v>
      </c>
      <c r="D20" s="24">
        <f aca="true" t="shared" si="0" ref="D20:D35">+B20*C20</f>
        <v>6588.2577</v>
      </c>
      <c r="E20" s="8"/>
      <c r="F20" s="24">
        <f>+B20*E20</f>
        <v>0</v>
      </c>
      <c r="G20" s="8">
        <v>0.08</v>
      </c>
      <c r="H20" s="31">
        <f>+D20*G20</f>
        <v>527.060616</v>
      </c>
      <c r="I20" s="9">
        <v>0.63</v>
      </c>
      <c r="J20" s="24">
        <f aca="true" t="shared" si="1" ref="J20:J35">+B20*I20</f>
        <v>14312.421900000001</v>
      </c>
      <c r="K20" s="9"/>
      <c r="L20" s="24">
        <f aca="true" t="shared" si="2" ref="L20:L35">+D20*K20</f>
        <v>0</v>
      </c>
      <c r="M20" s="36">
        <f>+C20+E20+G20+I20+K20</f>
        <v>1</v>
      </c>
    </row>
    <row r="21" spans="1:13" ht="12.75">
      <c r="A21" s="7" t="s">
        <v>26</v>
      </c>
      <c r="B21" s="1">
        <v>5005.95</v>
      </c>
      <c r="C21" s="8"/>
      <c r="D21" s="24">
        <f t="shared" si="0"/>
        <v>0</v>
      </c>
      <c r="E21" s="8"/>
      <c r="F21" s="24">
        <f aca="true" t="shared" si="3" ref="F21:F45">+B21*E21</f>
        <v>0</v>
      </c>
      <c r="G21" s="8">
        <v>0.33</v>
      </c>
      <c r="H21" s="31">
        <f>+D21*G21</f>
        <v>0</v>
      </c>
      <c r="I21" s="9">
        <v>0.67</v>
      </c>
      <c r="J21" s="24">
        <f t="shared" si="1"/>
        <v>3353.9865</v>
      </c>
      <c r="K21" s="9"/>
      <c r="L21" s="24">
        <f t="shared" si="2"/>
        <v>0</v>
      </c>
      <c r="M21" s="36">
        <f aca="true" t="shared" si="4" ref="M21:M35">+C21+E21+G21+I21+K21</f>
        <v>1</v>
      </c>
    </row>
    <row r="22" spans="1:13" ht="12.75">
      <c r="A22" s="7" t="s">
        <v>27</v>
      </c>
      <c r="B22" s="1">
        <v>15500.06</v>
      </c>
      <c r="C22" s="8"/>
      <c r="D22" s="24">
        <f t="shared" si="0"/>
        <v>0</v>
      </c>
      <c r="E22" s="8"/>
      <c r="F22" s="24">
        <f t="shared" si="3"/>
        <v>0</v>
      </c>
      <c r="G22" s="8">
        <v>0.21</v>
      </c>
      <c r="H22" s="31">
        <f aca="true" t="shared" si="5" ref="H22:H35">+D22*G22</f>
        <v>0</v>
      </c>
      <c r="I22" s="9">
        <v>0.79</v>
      </c>
      <c r="J22" s="24">
        <f t="shared" si="1"/>
        <v>12245.0474</v>
      </c>
      <c r="K22" s="9"/>
      <c r="L22" s="24">
        <f t="shared" si="2"/>
        <v>0</v>
      </c>
      <c r="M22" s="36">
        <f t="shared" si="4"/>
        <v>1</v>
      </c>
    </row>
    <row r="23" spans="1:13" ht="12.75">
      <c r="A23" s="7" t="s">
        <v>28</v>
      </c>
      <c r="B23" s="1">
        <v>18051.06</v>
      </c>
      <c r="C23" s="8">
        <v>0.13</v>
      </c>
      <c r="D23" s="24">
        <f t="shared" si="0"/>
        <v>2346.6378000000004</v>
      </c>
      <c r="E23" s="8"/>
      <c r="F23" s="24">
        <f t="shared" si="3"/>
        <v>0</v>
      </c>
      <c r="G23" s="8">
        <v>0.03</v>
      </c>
      <c r="H23" s="31">
        <f t="shared" si="5"/>
        <v>70.399134</v>
      </c>
      <c r="I23" s="9">
        <v>0.84</v>
      </c>
      <c r="J23" s="24">
        <f t="shared" si="1"/>
        <v>15162.8904</v>
      </c>
      <c r="K23" s="9"/>
      <c r="L23" s="24">
        <f t="shared" si="2"/>
        <v>0</v>
      </c>
      <c r="M23" s="36">
        <f t="shared" si="4"/>
        <v>1</v>
      </c>
    </row>
    <row r="24" spans="1:13" ht="12.75">
      <c r="A24" s="7" t="s">
        <v>29</v>
      </c>
      <c r="B24" s="1">
        <v>4469.55</v>
      </c>
      <c r="C24" s="8">
        <v>1</v>
      </c>
      <c r="D24" s="24">
        <f t="shared" si="0"/>
        <v>4469.55</v>
      </c>
      <c r="E24" s="8"/>
      <c r="F24" s="24">
        <f t="shared" si="3"/>
        <v>0</v>
      </c>
      <c r="G24" s="8"/>
      <c r="H24" s="31">
        <f t="shared" si="5"/>
        <v>0</v>
      </c>
      <c r="I24" s="9"/>
      <c r="J24" s="24">
        <f t="shared" si="1"/>
        <v>0</v>
      </c>
      <c r="K24" s="9"/>
      <c r="L24" s="24">
        <f t="shared" si="2"/>
        <v>0</v>
      </c>
      <c r="M24" s="36">
        <f t="shared" si="4"/>
        <v>1</v>
      </c>
    </row>
    <row r="25" spans="1:13" ht="12.75">
      <c r="A25" s="7" t="s">
        <v>31</v>
      </c>
      <c r="B25" s="1">
        <v>17731.08</v>
      </c>
      <c r="C25" s="8">
        <v>0.12</v>
      </c>
      <c r="D25" s="24">
        <f t="shared" si="0"/>
        <v>2127.7296</v>
      </c>
      <c r="E25" s="8"/>
      <c r="F25" s="24">
        <f t="shared" si="3"/>
        <v>0</v>
      </c>
      <c r="G25" s="8">
        <v>0.28</v>
      </c>
      <c r="H25" s="31">
        <f t="shared" si="5"/>
        <v>595.7642880000001</v>
      </c>
      <c r="I25" s="9">
        <v>0.6</v>
      </c>
      <c r="J25" s="24">
        <f t="shared" si="1"/>
        <v>10638.648000000001</v>
      </c>
      <c r="K25" s="9"/>
      <c r="L25" s="24">
        <f t="shared" si="2"/>
        <v>0</v>
      </c>
      <c r="M25" s="36">
        <f t="shared" si="4"/>
        <v>1</v>
      </c>
    </row>
    <row r="26" spans="1:13" ht="12.75">
      <c r="A26" s="7" t="s">
        <v>32</v>
      </c>
      <c r="B26" s="1">
        <v>16127</v>
      </c>
      <c r="C26" s="8">
        <v>0.12</v>
      </c>
      <c r="D26" s="24">
        <f t="shared" si="0"/>
        <v>1935.24</v>
      </c>
      <c r="E26" s="8"/>
      <c r="F26" s="24">
        <f t="shared" si="3"/>
        <v>0</v>
      </c>
      <c r="G26" s="8">
        <v>0.28</v>
      </c>
      <c r="H26" s="31">
        <f t="shared" si="5"/>
        <v>541.8672</v>
      </c>
      <c r="I26" s="9">
        <v>0.6</v>
      </c>
      <c r="J26" s="24">
        <f t="shared" si="1"/>
        <v>9676.199999999999</v>
      </c>
      <c r="K26" s="9"/>
      <c r="L26" s="24">
        <f t="shared" si="2"/>
        <v>0</v>
      </c>
      <c r="M26" s="36">
        <f t="shared" si="4"/>
        <v>1</v>
      </c>
    </row>
    <row r="27" spans="1:13" ht="12.75">
      <c r="A27" s="7" t="s">
        <v>33</v>
      </c>
      <c r="B27" s="1">
        <v>3910.82</v>
      </c>
      <c r="C27" s="8">
        <v>1</v>
      </c>
      <c r="D27" s="24">
        <f t="shared" si="0"/>
        <v>3910.82</v>
      </c>
      <c r="E27" s="8"/>
      <c r="F27" s="24">
        <f t="shared" si="3"/>
        <v>0</v>
      </c>
      <c r="G27" s="8"/>
      <c r="H27" s="31">
        <f t="shared" si="5"/>
        <v>0</v>
      </c>
      <c r="I27" s="9"/>
      <c r="J27" s="24">
        <f t="shared" si="1"/>
        <v>0</v>
      </c>
      <c r="K27" s="9"/>
      <c r="L27" s="24">
        <f t="shared" si="2"/>
        <v>0</v>
      </c>
      <c r="M27" s="36">
        <f t="shared" si="4"/>
        <v>1</v>
      </c>
    </row>
    <row r="28" spans="1:13" ht="12.75">
      <c r="A28" s="7" t="s">
        <v>34</v>
      </c>
      <c r="B28" s="1">
        <v>826.52</v>
      </c>
      <c r="C28" s="8">
        <v>1</v>
      </c>
      <c r="D28" s="24">
        <f t="shared" si="0"/>
        <v>826.52</v>
      </c>
      <c r="E28" s="8"/>
      <c r="F28" s="24">
        <f t="shared" si="3"/>
        <v>0</v>
      </c>
      <c r="G28" s="8"/>
      <c r="H28" s="31">
        <f t="shared" si="5"/>
        <v>0</v>
      </c>
      <c r="I28" s="9"/>
      <c r="J28" s="24">
        <f t="shared" si="1"/>
        <v>0</v>
      </c>
      <c r="K28" s="9"/>
      <c r="L28" s="24">
        <f t="shared" si="2"/>
        <v>0</v>
      </c>
      <c r="M28" s="36">
        <f t="shared" si="4"/>
        <v>1</v>
      </c>
    </row>
    <row r="29" spans="1:13" ht="12.75">
      <c r="A29" s="7" t="s">
        <v>35</v>
      </c>
      <c r="B29" s="1">
        <v>950.91</v>
      </c>
      <c r="C29" s="8"/>
      <c r="D29" s="24">
        <f t="shared" si="0"/>
        <v>0</v>
      </c>
      <c r="E29" s="8"/>
      <c r="F29" s="24">
        <f t="shared" si="3"/>
        <v>0</v>
      </c>
      <c r="G29" s="8"/>
      <c r="H29" s="31">
        <f t="shared" si="5"/>
        <v>0</v>
      </c>
      <c r="I29" s="9">
        <v>1</v>
      </c>
      <c r="J29" s="24">
        <f t="shared" si="1"/>
        <v>950.91</v>
      </c>
      <c r="K29" s="9"/>
      <c r="L29" s="24">
        <f t="shared" si="2"/>
        <v>0</v>
      </c>
      <c r="M29" s="36">
        <f t="shared" si="4"/>
        <v>1</v>
      </c>
    </row>
    <row r="30" spans="1:13" ht="12.75">
      <c r="A30" s="7" t="s">
        <v>36</v>
      </c>
      <c r="B30" s="1">
        <v>498.91</v>
      </c>
      <c r="C30" s="8">
        <v>1</v>
      </c>
      <c r="D30" s="24">
        <f t="shared" si="0"/>
        <v>498.91</v>
      </c>
      <c r="E30" s="8"/>
      <c r="F30" s="24">
        <f t="shared" si="3"/>
        <v>0</v>
      </c>
      <c r="G30" s="8"/>
      <c r="H30" s="31">
        <f t="shared" si="5"/>
        <v>0</v>
      </c>
      <c r="I30" s="9"/>
      <c r="J30" s="24">
        <f t="shared" si="1"/>
        <v>0</v>
      </c>
      <c r="K30" s="9"/>
      <c r="L30" s="24">
        <f t="shared" si="2"/>
        <v>0</v>
      </c>
      <c r="M30" s="36">
        <f t="shared" si="4"/>
        <v>1</v>
      </c>
    </row>
    <row r="31" spans="1:13" ht="12.75">
      <c r="A31" s="7" t="s">
        <v>37</v>
      </c>
      <c r="B31" s="1">
        <v>974.36</v>
      </c>
      <c r="C31" s="8">
        <v>1</v>
      </c>
      <c r="D31" s="24">
        <f t="shared" si="0"/>
        <v>974.36</v>
      </c>
      <c r="E31" s="8"/>
      <c r="F31" s="24">
        <f t="shared" si="3"/>
        <v>0</v>
      </c>
      <c r="G31" s="8"/>
      <c r="H31" s="31">
        <f t="shared" si="5"/>
        <v>0</v>
      </c>
      <c r="I31" s="9"/>
      <c r="J31" s="24">
        <f t="shared" si="1"/>
        <v>0</v>
      </c>
      <c r="K31" s="9"/>
      <c r="L31" s="24">
        <f t="shared" si="2"/>
        <v>0</v>
      </c>
      <c r="M31" s="36">
        <f t="shared" si="4"/>
        <v>1</v>
      </c>
    </row>
    <row r="32" spans="1:13" ht="12.75">
      <c r="A32" s="7" t="s">
        <v>38</v>
      </c>
      <c r="B32" s="1">
        <v>461.62</v>
      </c>
      <c r="C32" s="8">
        <v>1</v>
      </c>
      <c r="D32" s="24">
        <f t="shared" si="0"/>
        <v>461.62</v>
      </c>
      <c r="E32" s="8"/>
      <c r="F32" s="24">
        <f t="shared" si="3"/>
        <v>0</v>
      </c>
      <c r="G32" s="8"/>
      <c r="H32" s="31">
        <f t="shared" si="5"/>
        <v>0</v>
      </c>
      <c r="I32" s="9"/>
      <c r="J32" s="24">
        <f t="shared" si="1"/>
        <v>0</v>
      </c>
      <c r="K32" s="9"/>
      <c r="L32" s="24">
        <f t="shared" si="2"/>
        <v>0</v>
      </c>
      <c r="M32" s="36">
        <f t="shared" si="4"/>
        <v>1</v>
      </c>
    </row>
    <row r="33" spans="1:13" ht="12.75">
      <c r="A33" s="7" t="s">
        <v>39</v>
      </c>
      <c r="B33" s="1">
        <v>455.49</v>
      </c>
      <c r="C33" s="8">
        <v>1</v>
      </c>
      <c r="D33" s="24">
        <f t="shared" si="0"/>
        <v>455.49</v>
      </c>
      <c r="E33" s="8"/>
      <c r="F33" s="24">
        <f t="shared" si="3"/>
        <v>0</v>
      </c>
      <c r="G33" s="8"/>
      <c r="H33" s="31">
        <f t="shared" si="5"/>
        <v>0</v>
      </c>
      <c r="I33" s="9"/>
      <c r="J33" s="24">
        <f t="shared" si="1"/>
        <v>0</v>
      </c>
      <c r="K33" s="9"/>
      <c r="L33" s="24">
        <f t="shared" si="2"/>
        <v>0</v>
      </c>
      <c r="M33" s="36">
        <f t="shared" si="4"/>
        <v>1</v>
      </c>
    </row>
    <row r="34" spans="1:13" ht="12.75">
      <c r="A34" s="7"/>
      <c r="B34" s="1"/>
      <c r="C34" s="8"/>
      <c r="D34" s="24">
        <f t="shared" si="0"/>
        <v>0</v>
      </c>
      <c r="E34" s="8"/>
      <c r="F34" s="24">
        <f t="shared" si="3"/>
        <v>0</v>
      </c>
      <c r="G34" s="8"/>
      <c r="H34" s="31">
        <f t="shared" si="5"/>
        <v>0</v>
      </c>
      <c r="I34" s="9"/>
      <c r="J34" s="24">
        <f t="shared" si="1"/>
        <v>0</v>
      </c>
      <c r="K34" s="9"/>
      <c r="L34" s="24">
        <f t="shared" si="2"/>
        <v>0</v>
      </c>
      <c r="M34" s="36">
        <f t="shared" si="4"/>
        <v>0</v>
      </c>
    </row>
    <row r="35" spans="1:13" ht="12.75">
      <c r="A35" s="7"/>
      <c r="B35" s="1"/>
      <c r="C35" s="8"/>
      <c r="D35" s="24">
        <f t="shared" si="0"/>
        <v>0</v>
      </c>
      <c r="E35" s="8"/>
      <c r="F35" s="24">
        <f>+B35*E35</f>
        <v>0</v>
      </c>
      <c r="G35" s="8"/>
      <c r="H35" s="31">
        <f t="shared" si="5"/>
        <v>0</v>
      </c>
      <c r="I35" s="9"/>
      <c r="J35" s="24">
        <f t="shared" si="1"/>
        <v>0</v>
      </c>
      <c r="K35" s="9"/>
      <c r="L35" s="24">
        <f t="shared" si="2"/>
        <v>0</v>
      </c>
      <c r="M35" s="36">
        <f t="shared" si="4"/>
        <v>0</v>
      </c>
    </row>
    <row r="36" spans="1:13" ht="12.75">
      <c r="A36" s="10" t="s">
        <v>4</v>
      </c>
      <c r="B36" s="11">
        <f>SUM(B20:B35)</f>
        <v>107681.46000000002</v>
      </c>
      <c r="C36" s="12">
        <f>D36/B36</f>
        <v>0.228406404407964</v>
      </c>
      <c r="D36" s="25">
        <f>SUM(D20:D35)</f>
        <v>24595.135100000003</v>
      </c>
      <c r="E36" s="12">
        <f>F36/B36</f>
        <v>0</v>
      </c>
      <c r="F36" s="28">
        <f>SUM(F20:F35)</f>
        <v>0</v>
      </c>
      <c r="G36" s="13"/>
      <c r="H36" s="32">
        <f>SUM(H20:H35)</f>
        <v>1735.091238</v>
      </c>
      <c r="I36" s="14">
        <f>J36/B36</f>
        <v>0.6160773098730272</v>
      </c>
      <c r="J36" s="25">
        <f>SUM(J20:J35)</f>
        <v>66340.1042</v>
      </c>
      <c r="K36" s="14">
        <f>L36/D36</f>
        <v>0</v>
      </c>
      <c r="L36" s="25">
        <f>SUM(L20:L35)</f>
        <v>0</v>
      </c>
      <c r="M36" s="37">
        <f>SUM(M20:M35)</f>
        <v>14</v>
      </c>
    </row>
    <row r="37" spans="1:13" ht="12.75">
      <c r="A37" s="7" t="s">
        <v>30</v>
      </c>
      <c r="B37" s="1">
        <v>4375.07</v>
      </c>
      <c r="C37" s="8">
        <v>0.22</v>
      </c>
      <c r="D37" s="24">
        <f>+B37*C37</f>
        <v>962.5153999999999</v>
      </c>
      <c r="E37" s="8"/>
      <c r="F37" s="24">
        <f t="shared" si="3"/>
        <v>0</v>
      </c>
      <c r="G37" s="8"/>
      <c r="H37" s="31">
        <f>+D37*G37</f>
        <v>0</v>
      </c>
      <c r="I37" s="9">
        <v>0.78</v>
      </c>
      <c r="J37" s="24">
        <f>+B37*I37</f>
        <v>3412.5546</v>
      </c>
      <c r="K37" s="9"/>
      <c r="L37" s="24">
        <f>+D37*K37</f>
        <v>0</v>
      </c>
      <c r="M37" s="36">
        <f>+C37+E37+G37+I37+K37</f>
        <v>1</v>
      </c>
    </row>
    <row r="38" spans="1:13" ht="12.75">
      <c r="A38" s="7"/>
      <c r="B38" s="1"/>
      <c r="C38" s="8"/>
      <c r="D38" s="24">
        <f>+B38*C38</f>
        <v>0</v>
      </c>
      <c r="E38" s="8"/>
      <c r="F38" s="24">
        <f t="shared" si="3"/>
        <v>0</v>
      </c>
      <c r="G38" s="8"/>
      <c r="H38" s="31">
        <f aca="true" t="shared" si="6" ref="H38:H44">+D38*G38</f>
        <v>0</v>
      </c>
      <c r="I38" s="9"/>
      <c r="J38" s="24">
        <f aca="true" t="shared" si="7" ref="J38:J44">+B38*I38</f>
        <v>0</v>
      </c>
      <c r="K38" s="9"/>
      <c r="L38" s="24">
        <f aca="true" t="shared" si="8" ref="L38:L44">+D38*K38</f>
        <v>0</v>
      </c>
      <c r="M38" s="36">
        <f aca="true" t="shared" si="9" ref="M38:M43">+C38+E38+G38+I38+K38</f>
        <v>0</v>
      </c>
    </row>
    <row r="39" spans="1:13" ht="12.75">
      <c r="A39" s="7"/>
      <c r="B39" s="1"/>
      <c r="C39" s="8"/>
      <c r="D39" s="24">
        <f aca="true" t="shared" si="10" ref="D39:D44">+B39*C39</f>
        <v>0</v>
      </c>
      <c r="E39" s="8"/>
      <c r="F39" s="24">
        <f t="shared" si="3"/>
        <v>0</v>
      </c>
      <c r="G39" s="8"/>
      <c r="H39" s="31">
        <f t="shared" si="6"/>
        <v>0</v>
      </c>
      <c r="I39" s="9"/>
      <c r="J39" s="24">
        <f t="shared" si="7"/>
        <v>0</v>
      </c>
      <c r="K39" s="9"/>
      <c r="L39" s="24">
        <f t="shared" si="8"/>
        <v>0</v>
      </c>
      <c r="M39" s="36">
        <f t="shared" si="9"/>
        <v>0</v>
      </c>
    </row>
    <row r="40" spans="1:13" ht="12.75">
      <c r="A40" s="7"/>
      <c r="B40" s="1"/>
      <c r="C40" s="8"/>
      <c r="D40" s="24">
        <f t="shared" si="10"/>
        <v>0</v>
      </c>
      <c r="E40" s="8"/>
      <c r="F40" s="24">
        <f t="shared" si="3"/>
        <v>0</v>
      </c>
      <c r="G40" s="8"/>
      <c r="H40" s="31">
        <f t="shared" si="6"/>
        <v>0</v>
      </c>
      <c r="I40" s="9"/>
      <c r="J40" s="24">
        <f t="shared" si="7"/>
        <v>0</v>
      </c>
      <c r="K40" s="9"/>
      <c r="L40" s="24">
        <f t="shared" si="8"/>
        <v>0</v>
      </c>
      <c r="M40" s="36">
        <f t="shared" si="9"/>
        <v>0</v>
      </c>
    </row>
    <row r="41" spans="1:13" ht="12.75">
      <c r="A41" s="7"/>
      <c r="B41" s="1"/>
      <c r="C41" s="8"/>
      <c r="D41" s="24">
        <f t="shared" si="10"/>
        <v>0</v>
      </c>
      <c r="E41" s="8"/>
      <c r="F41" s="24">
        <f t="shared" si="3"/>
        <v>0</v>
      </c>
      <c r="G41" s="8"/>
      <c r="H41" s="31">
        <f t="shared" si="6"/>
        <v>0</v>
      </c>
      <c r="I41" s="9"/>
      <c r="J41" s="24">
        <f t="shared" si="7"/>
        <v>0</v>
      </c>
      <c r="K41" s="9"/>
      <c r="L41" s="24">
        <f t="shared" si="8"/>
        <v>0</v>
      </c>
      <c r="M41" s="36">
        <f t="shared" si="9"/>
        <v>0</v>
      </c>
    </row>
    <row r="42" spans="1:13" ht="12.75">
      <c r="A42" s="7"/>
      <c r="B42" s="1"/>
      <c r="C42" s="8"/>
      <c r="D42" s="24">
        <f t="shared" si="10"/>
        <v>0</v>
      </c>
      <c r="E42" s="8"/>
      <c r="F42" s="24">
        <f t="shared" si="3"/>
        <v>0</v>
      </c>
      <c r="G42" s="8"/>
      <c r="H42" s="31">
        <f t="shared" si="6"/>
        <v>0</v>
      </c>
      <c r="I42" s="9"/>
      <c r="J42" s="24">
        <f t="shared" si="7"/>
        <v>0</v>
      </c>
      <c r="K42" s="9"/>
      <c r="L42" s="24">
        <f t="shared" si="8"/>
        <v>0</v>
      </c>
      <c r="M42" s="36">
        <f t="shared" si="9"/>
        <v>0</v>
      </c>
    </row>
    <row r="43" spans="1:13" ht="12.75">
      <c r="A43" s="7"/>
      <c r="B43" s="1"/>
      <c r="C43" s="8"/>
      <c r="D43" s="24">
        <f t="shared" si="10"/>
        <v>0</v>
      </c>
      <c r="E43" s="8"/>
      <c r="F43" s="24">
        <f t="shared" si="3"/>
        <v>0</v>
      </c>
      <c r="G43" s="8"/>
      <c r="H43" s="31">
        <f t="shared" si="6"/>
        <v>0</v>
      </c>
      <c r="I43" s="9"/>
      <c r="J43" s="24">
        <f t="shared" si="7"/>
        <v>0</v>
      </c>
      <c r="K43" s="9"/>
      <c r="L43" s="24">
        <f t="shared" si="8"/>
        <v>0</v>
      </c>
      <c r="M43" s="36">
        <f t="shared" si="9"/>
        <v>0</v>
      </c>
    </row>
    <row r="44" spans="1:13" ht="12.75">
      <c r="A44" s="7"/>
      <c r="B44" s="1"/>
      <c r="C44" s="8"/>
      <c r="D44" s="24">
        <f t="shared" si="10"/>
        <v>0</v>
      </c>
      <c r="E44" s="8"/>
      <c r="F44" s="24">
        <f t="shared" si="3"/>
        <v>0</v>
      </c>
      <c r="G44" s="8"/>
      <c r="H44" s="31">
        <f t="shared" si="6"/>
        <v>0</v>
      </c>
      <c r="I44" s="9"/>
      <c r="J44" s="24">
        <f t="shared" si="7"/>
        <v>0</v>
      </c>
      <c r="K44" s="9"/>
      <c r="L44" s="24">
        <f t="shared" si="8"/>
        <v>0</v>
      </c>
      <c r="M44" s="36">
        <f>+C44+E44+G44+I44+K44</f>
        <v>0</v>
      </c>
    </row>
    <row r="45" spans="1:13" ht="12.75">
      <c r="A45" s="7"/>
      <c r="B45" s="1"/>
      <c r="C45" s="8"/>
      <c r="D45" s="24">
        <f>+B45*C45</f>
        <v>0</v>
      </c>
      <c r="E45" s="8"/>
      <c r="F45" s="24">
        <f t="shared" si="3"/>
        <v>0</v>
      </c>
      <c r="G45" s="8"/>
      <c r="H45" s="31">
        <f>+D45*G45</f>
        <v>0</v>
      </c>
      <c r="I45" s="9"/>
      <c r="J45" s="24">
        <f>+B45*I45</f>
        <v>0</v>
      </c>
      <c r="K45" s="9"/>
      <c r="L45" s="24">
        <f>+D45*K45</f>
        <v>0</v>
      </c>
      <c r="M45" s="36">
        <f>+C45+E45+G45+I45+K45</f>
        <v>0</v>
      </c>
    </row>
    <row r="46" spans="1:13" ht="27.75" thickBot="1">
      <c r="A46" s="15" t="s">
        <v>9</v>
      </c>
      <c r="B46" s="16">
        <f>SUM(B37:B45)</f>
        <v>4375.07</v>
      </c>
      <c r="C46" s="17">
        <f>D46/B46</f>
        <v>0.22</v>
      </c>
      <c r="D46" s="26">
        <f>SUM(D37:D45)</f>
        <v>962.5153999999999</v>
      </c>
      <c r="E46" s="17">
        <f>F46/B46</f>
        <v>0</v>
      </c>
      <c r="F46" s="29">
        <f>SUM(F37:F45)</f>
        <v>0</v>
      </c>
      <c r="G46" s="18"/>
      <c r="H46" s="33">
        <f>SUM(H37:H45)</f>
        <v>0</v>
      </c>
      <c r="I46" s="19">
        <f>J46/B46</f>
        <v>0.78</v>
      </c>
      <c r="J46" s="26">
        <f>SUM(J37:J45)</f>
        <v>3412.5546</v>
      </c>
      <c r="K46" s="19">
        <f>L46/D46</f>
        <v>0</v>
      </c>
      <c r="L46" s="26">
        <f>SUM(L37:L45)</f>
        <v>0</v>
      </c>
      <c r="M46" s="37">
        <f>SUM(M37:M45)</f>
        <v>1</v>
      </c>
    </row>
    <row r="47" spans="1:13" ht="14.25" thickBot="1">
      <c r="A47" s="20" t="s">
        <v>5</v>
      </c>
      <c r="B47" s="27">
        <f>B36+B46</f>
        <v>112056.53000000003</v>
      </c>
      <c r="C47" s="38">
        <f>D47/B47</f>
        <v>0.2280781896423171</v>
      </c>
      <c r="D47" s="27">
        <f>D46+D36</f>
        <v>25557.650500000003</v>
      </c>
      <c r="E47" s="38">
        <f>F47/B47</f>
        <v>0</v>
      </c>
      <c r="F47" s="30">
        <f>F46+F36</f>
        <v>0</v>
      </c>
      <c r="G47" s="39">
        <f>H47/B47</f>
        <v>0.015484070745363966</v>
      </c>
      <c r="H47" s="34">
        <f>+H36+H46</f>
        <v>1735.091238</v>
      </c>
      <c r="I47" s="39">
        <f>J47/B47</f>
        <v>0.6224774120704968</v>
      </c>
      <c r="J47" s="35">
        <f>J46+J36</f>
        <v>69752.6588</v>
      </c>
      <c r="K47" s="39">
        <f>L47/D47</f>
        <v>0</v>
      </c>
      <c r="L47" s="35">
        <f>L46+L36</f>
        <v>0</v>
      </c>
      <c r="M47" s="37">
        <f>+M46+M36</f>
        <v>15</v>
      </c>
    </row>
  </sheetData>
  <sheetProtection password="E401" sheet="1" objects="1" scenarios="1" insertColumns="0" insertRows="0" selectLockedCells="1"/>
  <protectedRanges>
    <protectedRange sqref="A20:A35 A37:A45 C20:C35 C37:C45 E20:E35 E37:E45 G20:G35 G37:G45 I20:I35 I37:I45 K20:K35 K37:K45" name="salarie tps"/>
  </protectedRanges>
  <mergeCells count="8">
    <mergeCell ref="A2:M2"/>
    <mergeCell ref="K18:L18"/>
    <mergeCell ref="E18:F18"/>
    <mergeCell ref="I18:J18"/>
    <mergeCell ref="G18:H18"/>
    <mergeCell ref="A18:A19"/>
    <mergeCell ref="C18:D18"/>
    <mergeCell ref="B18:B19"/>
  </mergeCells>
  <printOptions/>
  <pageMargins left="0.54" right="0.41" top="0.2" bottom="0.25" header="0.17" footer="0.17"/>
  <pageSetup horizontalDpi="600" verticalDpi="600" orientation="landscape" paperSize="9" scale="82" r:id="rId2"/>
  <ignoredErrors>
    <ignoredError sqref="E46 I46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Valerie POINTEAU</cp:lastModifiedBy>
  <cp:lastPrinted>2018-07-05T12:55:08Z</cp:lastPrinted>
  <dcterms:created xsi:type="dcterms:W3CDTF">1996-10-21T11:03:58Z</dcterms:created>
  <dcterms:modified xsi:type="dcterms:W3CDTF">2018-07-05T13:17:58Z</dcterms:modified>
  <cp:category/>
  <cp:version/>
  <cp:contentType/>
  <cp:contentStatus/>
</cp:coreProperties>
</file>