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Z:\__OGEC Vie associative\$ DOCUMENTS COMMUNS\Contribution différenciée\GUIDE 2025 ET ANNEXES\"/>
    </mc:Choice>
  </mc:AlternateContent>
  <xr:revisionPtr revIDLastSave="0" documentId="13_ncr:1_{5FBB7CE0-3911-471F-BFBA-24129C565FBD}" xr6:coauthVersionLast="47" xr6:coauthVersionMax="47" xr10:uidLastSave="{00000000-0000-0000-0000-000000000000}"/>
  <bookViews>
    <workbookView xWindow="-108" yWindow="-108" windowWidth="23256" windowHeight="12456" activeTab="1" xr2:uid="{00000000-000D-0000-FFFF-FFFF00000000}"/>
  </bookViews>
  <sheets>
    <sheet name="Mode d'emploi" sheetId="7" r:id="rId1"/>
    <sheet name="Hypothèses" sheetId="4" r:id="rId2"/>
    <sheet name="Liste" sheetId="5" state="hidden" r:id="rId3"/>
    <sheet name="Données sources" sheetId="1" r:id="rId4"/>
    <sheet name="Résultats" sheetId="6"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3" i="6" l="1"/>
  <c r="C11" i="4"/>
  <c r="H281" i="1"/>
  <c r="G281" i="1"/>
  <c r="F281" i="1"/>
  <c r="E281" i="1"/>
  <c r="H280" i="1"/>
  <c r="G280" i="1"/>
  <c r="F280" i="1"/>
  <c r="E280" i="1"/>
  <c r="H279" i="1"/>
  <c r="G279" i="1"/>
  <c r="F279" i="1"/>
  <c r="E279" i="1"/>
  <c r="H278" i="1"/>
  <c r="G278" i="1"/>
  <c r="F278" i="1"/>
  <c r="E278" i="1"/>
  <c r="H277" i="1"/>
  <c r="G277" i="1"/>
  <c r="F277" i="1"/>
  <c r="E277" i="1"/>
  <c r="H276" i="1"/>
  <c r="G276" i="1"/>
  <c r="F276" i="1"/>
  <c r="E276" i="1"/>
  <c r="H275" i="1"/>
  <c r="G275" i="1"/>
  <c r="F275" i="1"/>
  <c r="E275" i="1"/>
  <c r="H274" i="1"/>
  <c r="G274" i="1"/>
  <c r="F274" i="1"/>
  <c r="E274" i="1"/>
  <c r="H273" i="1"/>
  <c r="G273" i="1"/>
  <c r="F273" i="1"/>
  <c r="E273" i="1"/>
  <c r="H272" i="1"/>
  <c r="G272" i="1"/>
  <c r="F272" i="1"/>
  <c r="E272" i="1"/>
  <c r="H271" i="1"/>
  <c r="G271" i="1"/>
  <c r="F271" i="1"/>
  <c r="E271" i="1"/>
  <c r="H270" i="1"/>
  <c r="G270" i="1"/>
  <c r="F270" i="1"/>
  <c r="E270" i="1"/>
  <c r="H269" i="1"/>
  <c r="G269" i="1"/>
  <c r="F269" i="1"/>
  <c r="E269" i="1"/>
  <c r="H268" i="1"/>
  <c r="G268" i="1"/>
  <c r="F268" i="1"/>
  <c r="E268" i="1"/>
  <c r="H267" i="1"/>
  <c r="G267" i="1"/>
  <c r="F267" i="1"/>
  <c r="E267" i="1"/>
  <c r="H266" i="1"/>
  <c r="G266" i="1"/>
  <c r="F266" i="1"/>
  <c r="E266" i="1"/>
  <c r="H265" i="1"/>
  <c r="G265" i="1"/>
  <c r="F265" i="1"/>
  <c r="E265" i="1"/>
  <c r="H264" i="1"/>
  <c r="G264" i="1"/>
  <c r="F264" i="1"/>
  <c r="E264" i="1"/>
  <c r="H263" i="1"/>
  <c r="G263" i="1"/>
  <c r="F263" i="1"/>
  <c r="E263" i="1"/>
  <c r="H262" i="1"/>
  <c r="G262" i="1"/>
  <c r="F262" i="1"/>
  <c r="E262" i="1"/>
  <c r="H261" i="1"/>
  <c r="G261" i="1"/>
  <c r="F261" i="1"/>
  <c r="E261" i="1"/>
  <c r="H260" i="1"/>
  <c r="G260" i="1"/>
  <c r="F260" i="1"/>
  <c r="E260" i="1"/>
  <c r="H259" i="1"/>
  <c r="G259" i="1"/>
  <c r="F259" i="1"/>
  <c r="E259" i="1"/>
  <c r="H258" i="1"/>
  <c r="G258" i="1"/>
  <c r="F258" i="1"/>
  <c r="E258" i="1"/>
  <c r="H257" i="1"/>
  <c r="G257" i="1"/>
  <c r="F257" i="1"/>
  <c r="E257" i="1"/>
  <c r="H256" i="1"/>
  <c r="G256" i="1"/>
  <c r="F256" i="1"/>
  <c r="E256" i="1"/>
  <c r="H255" i="1"/>
  <c r="G255" i="1"/>
  <c r="F255" i="1"/>
  <c r="E255" i="1"/>
  <c r="H254" i="1"/>
  <c r="G254" i="1"/>
  <c r="F254" i="1"/>
  <c r="E254" i="1"/>
  <c r="H253" i="1"/>
  <c r="G253" i="1"/>
  <c r="F253" i="1"/>
  <c r="E253" i="1"/>
  <c r="H252" i="1"/>
  <c r="G252" i="1"/>
  <c r="F252" i="1"/>
  <c r="E252" i="1"/>
  <c r="H251" i="1"/>
  <c r="G251" i="1"/>
  <c r="F251" i="1"/>
  <c r="E251" i="1"/>
  <c r="H250" i="1"/>
  <c r="G250" i="1"/>
  <c r="F250" i="1"/>
  <c r="E250" i="1"/>
  <c r="H249" i="1"/>
  <c r="G249" i="1"/>
  <c r="F249" i="1"/>
  <c r="E249" i="1"/>
  <c r="H248" i="1"/>
  <c r="G248" i="1"/>
  <c r="F248" i="1"/>
  <c r="E248" i="1"/>
  <c r="H247" i="1"/>
  <c r="G247" i="1"/>
  <c r="F247" i="1"/>
  <c r="E247" i="1"/>
  <c r="H246" i="1"/>
  <c r="G246" i="1"/>
  <c r="F246" i="1"/>
  <c r="E246" i="1"/>
  <c r="H245" i="1"/>
  <c r="G245" i="1"/>
  <c r="F245" i="1"/>
  <c r="E245" i="1"/>
  <c r="H244" i="1"/>
  <c r="G244" i="1"/>
  <c r="F244" i="1"/>
  <c r="E244" i="1"/>
  <c r="H243" i="1"/>
  <c r="G243" i="1"/>
  <c r="F243" i="1"/>
  <c r="E243" i="1"/>
  <c r="H242" i="1"/>
  <c r="G242" i="1"/>
  <c r="F242" i="1"/>
  <c r="E242" i="1"/>
  <c r="H241" i="1"/>
  <c r="G241" i="1"/>
  <c r="F241" i="1"/>
  <c r="E241" i="1"/>
  <c r="H240" i="1"/>
  <c r="G240" i="1"/>
  <c r="F240" i="1"/>
  <c r="E240" i="1"/>
  <c r="H239" i="1"/>
  <c r="G239" i="1"/>
  <c r="F239" i="1"/>
  <c r="E239" i="1"/>
  <c r="H238" i="1"/>
  <c r="G238" i="1"/>
  <c r="F238" i="1"/>
  <c r="E238" i="1"/>
  <c r="H237" i="1"/>
  <c r="G237" i="1"/>
  <c r="F237" i="1"/>
  <c r="E237" i="1"/>
  <c r="H236" i="1"/>
  <c r="G236" i="1"/>
  <c r="F236" i="1"/>
  <c r="E236" i="1"/>
  <c r="H235" i="1"/>
  <c r="G235" i="1"/>
  <c r="F235" i="1"/>
  <c r="E235" i="1"/>
  <c r="H234" i="1"/>
  <c r="G234" i="1"/>
  <c r="F234" i="1"/>
  <c r="E234" i="1"/>
  <c r="H233" i="1"/>
  <c r="G233" i="1"/>
  <c r="F233" i="1"/>
  <c r="E233" i="1"/>
  <c r="H232" i="1"/>
  <c r="G232" i="1"/>
  <c r="F232" i="1"/>
  <c r="E232" i="1"/>
  <c r="H231" i="1"/>
  <c r="G231" i="1"/>
  <c r="F231" i="1"/>
  <c r="E231" i="1"/>
  <c r="H230" i="1"/>
  <c r="G230" i="1"/>
  <c r="F230" i="1"/>
  <c r="E230" i="1"/>
  <c r="H229" i="1"/>
  <c r="G229" i="1"/>
  <c r="F229" i="1"/>
  <c r="E229" i="1"/>
  <c r="H228" i="1"/>
  <c r="G228" i="1"/>
  <c r="F228" i="1"/>
  <c r="E228" i="1"/>
  <c r="H227" i="1"/>
  <c r="G227" i="1"/>
  <c r="F227" i="1"/>
  <c r="E227" i="1"/>
  <c r="H226" i="1"/>
  <c r="G226" i="1"/>
  <c r="F226" i="1"/>
  <c r="E226" i="1"/>
  <c r="H225" i="1"/>
  <c r="G225" i="1"/>
  <c r="F225" i="1"/>
  <c r="E225" i="1"/>
  <c r="H224" i="1"/>
  <c r="G224" i="1"/>
  <c r="F224" i="1"/>
  <c r="E224" i="1"/>
  <c r="H223" i="1"/>
  <c r="G223" i="1"/>
  <c r="F223" i="1"/>
  <c r="E223" i="1"/>
  <c r="H222" i="1"/>
  <c r="G222" i="1"/>
  <c r="F222" i="1"/>
  <c r="E222" i="1"/>
  <c r="H221" i="1"/>
  <c r="G221" i="1"/>
  <c r="F221" i="1"/>
  <c r="E221" i="1"/>
  <c r="H220" i="1"/>
  <c r="G220" i="1"/>
  <c r="F220" i="1"/>
  <c r="E220" i="1"/>
  <c r="H219" i="1"/>
  <c r="G219" i="1"/>
  <c r="F219" i="1"/>
  <c r="E219" i="1"/>
  <c r="H218" i="1"/>
  <c r="G218" i="1"/>
  <c r="F218" i="1"/>
  <c r="E218" i="1"/>
  <c r="H217" i="1"/>
  <c r="G217" i="1"/>
  <c r="F217" i="1"/>
  <c r="E217" i="1"/>
  <c r="H216" i="1"/>
  <c r="G216" i="1"/>
  <c r="F216" i="1"/>
  <c r="E216" i="1"/>
  <c r="H215" i="1"/>
  <c r="G215" i="1"/>
  <c r="F215" i="1"/>
  <c r="E215" i="1"/>
  <c r="H214" i="1"/>
  <c r="G214" i="1"/>
  <c r="F214" i="1"/>
  <c r="E214" i="1"/>
  <c r="H213" i="1"/>
  <c r="G213" i="1"/>
  <c r="F213" i="1"/>
  <c r="E213" i="1"/>
  <c r="H212" i="1"/>
  <c r="G212" i="1"/>
  <c r="F212" i="1"/>
  <c r="E212" i="1"/>
  <c r="H211" i="1"/>
  <c r="G211" i="1"/>
  <c r="F211" i="1"/>
  <c r="E211" i="1"/>
  <c r="H210" i="1"/>
  <c r="G210" i="1"/>
  <c r="F210" i="1"/>
  <c r="E210" i="1"/>
  <c r="H209" i="1"/>
  <c r="G209" i="1"/>
  <c r="F209" i="1"/>
  <c r="E209" i="1"/>
  <c r="H208" i="1"/>
  <c r="G208" i="1"/>
  <c r="F208" i="1"/>
  <c r="E208" i="1"/>
  <c r="H207" i="1"/>
  <c r="G207" i="1"/>
  <c r="F207" i="1"/>
  <c r="E207" i="1"/>
  <c r="H206" i="1"/>
  <c r="G206" i="1"/>
  <c r="F206" i="1"/>
  <c r="E206" i="1"/>
  <c r="H205" i="1"/>
  <c r="G205" i="1"/>
  <c r="F205" i="1"/>
  <c r="E205" i="1"/>
  <c r="H204" i="1"/>
  <c r="G204" i="1"/>
  <c r="F204" i="1"/>
  <c r="E204" i="1"/>
  <c r="H203" i="1"/>
  <c r="G203" i="1"/>
  <c r="F203" i="1"/>
  <c r="E203" i="1"/>
  <c r="H202" i="1"/>
  <c r="G202" i="1"/>
  <c r="F202" i="1"/>
  <c r="E202" i="1"/>
  <c r="H201" i="1"/>
  <c r="G201" i="1"/>
  <c r="F201" i="1"/>
  <c r="E201" i="1"/>
  <c r="H200" i="1"/>
  <c r="G200" i="1"/>
  <c r="F200" i="1"/>
  <c r="E200" i="1"/>
  <c r="H199" i="1"/>
  <c r="G199" i="1"/>
  <c r="F199" i="1"/>
  <c r="E199" i="1"/>
  <c r="H198" i="1"/>
  <c r="G198" i="1"/>
  <c r="F198" i="1"/>
  <c r="E198" i="1"/>
  <c r="H197" i="1"/>
  <c r="G197" i="1"/>
  <c r="F197" i="1"/>
  <c r="E197" i="1"/>
  <c r="H196" i="1"/>
  <c r="G196" i="1"/>
  <c r="F196" i="1"/>
  <c r="E196" i="1"/>
  <c r="H195" i="1"/>
  <c r="G195" i="1"/>
  <c r="F195" i="1"/>
  <c r="E195" i="1"/>
  <c r="H194" i="1"/>
  <c r="G194" i="1"/>
  <c r="F194" i="1"/>
  <c r="E194" i="1"/>
  <c r="H193" i="1"/>
  <c r="G193" i="1"/>
  <c r="F193" i="1"/>
  <c r="E193" i="1"/>
  <c r="H192" i="1"/>
  <c r="G192" i="1"/>
  <c r="F192" i="1"/>
  <c r="E192" i="1"/>
  <c r="H191" i="1"/>
  <c r="G191" i="1"/>
  <c r="F191" i="1"/>
  <c r="E191" i="1"/>
  <c r="H190" i="1"/>
  <c r="G190" i="1"/>
  <c r="F190" i="1"/>
  <c r="E190" i="1"/>
  <c r="H189" i="1"/>
  <c r="G189" i="1"/>
  <c r="F189" i="1"/>
  <c r="E189" i="1"/>
  <c r="H188" i="1"/>
  <c r="G188" i="1"/>
  <c r="F188" i="1"/>
  <c r="E188" i="1"/>
  <c r="H187" i="1"/>
  <c r="G187" i="1"/>
  <c r="F187" i="1"/>
  <c r="E187" i="1"/>
  <c r="H186" i="1"/>
  <c r="G186" i="1"/>
  <c r="F186" i="1"/>
  <c r="E186" i="1"/>
  <c r="H185" i="1"/>
  <c r="G185" i="1"/>
  <c r="F185" i="1"/>
  <c r="E185" i="1"/>
  <c r="H184" i="1"/>
  <c r="G184" i="1"/>
  <c r="F184" i="1"/>
  <c r="E184" i="1"/>
  <c r="H183" i="1"/>
  <c r="G183" i="1"/>
  <c r="F183" i="1"/>
  <c r="E183" i="1"/>
  <c r="H182" i="1"/>
  <c r="G182" i="1"/>
  <c r="F182" i="1"/>
  <c r="E182" i="1"/>
  <c r="H181" i="1"/>
  <c r="G181" i="1"/>
  <c r="F181" i="1"/>
  <c r="E181" i="1"/>
  <c r="H180" i="1"/>
  <c r="G180" i="1"/>
  <c r="F180" i="1"/>
  <c r="E180" i="1"/>
  <c r="H179" i="1"/>
  <c r="G179" i="1"/>
  <c r="F179" i="1"/>
  <c r="E179" i="1"/>
  <c r="H178" i="1"/>
  <c r="G178" i="1"/>
  <c r="F178" i="1"/>
  <c r="E178" i="1"/>
  <c r="H177" i="1"/>
  <c r="G177" i="1"/>
  <c r="F177" i="1"/>
  <c r="E177" i="1"/>
  <c r="H176" i="1"/>
  <c r="G176" i="1"/>
  <c r="F176" i="1"/>
  <c r="E176" i="1"/>
  <c r="H175" i="1"/>
  <c r="G175" i="1"/>
  <c r="F175" i="1"/>
  <c r="E175" i="1"/>
  <c r="H174" i="1"/>
  <c r="G174" i="1"/>
  <c r="F174" i="1"/>
  <c r="E174" i="1"/>
  <c r="H173" i="1"/>
  <c r="G173" i="1"/>
  <c r="F173" i="1"/>
  <c r="E173" i="1"/>
  <c r="H172" i="1"/>
  <c r="G172" i="1"/>
  <c r="F172" i="1"/>
  <c r="E172" i="1"/>
  <c r="H171" i="1"/>
  <c r="G171" i="1"/>
  <c r="F171" i="1"/>
  <c r="E171" i="1"/>
  <c r="H170" i="1"/>
  <c r="G170" i="1"/>
  <c r="F170" i="1"/>
  <c r="E170" i="1"/>
  <c r="H169" i="1"/>
  <c r="G169" i="1"/>
  <c r="F169" i="1"/>
  <c r="E169" i="1"/>
  <c r="H168" i="1"/>
  <c r="G168" i="1"/>
  <c r="F168" i="1"/>
  <c r="E168" i="1"/>
  <c r="H167" i="1"/>
  <c r="G167" i="1"/>
  <c r="F167" i="1"/>
  <c r="E167" i="1"/>
  <c r="H166" i="1"/>
  <c r="G166" i="1"/>
  <c r="F166" i="1"/>
  <c r="E166" i="1"/>
  <c r="H165" i="1"/>
  <c r="G165" i="1"/>
  <c r="F165" i="1"/>
  <c r="E165" i="1"/>
  <c r="H164" i="1"/>
  <c r="G164" i="1"/>
  <c r="F164" i="1"/>
  <c r="E164" i="1"/>
  <c r="H163" i="1"/>
  <c r="G163" i="1"/>
  <c r="F163" i="1"/>
  <c r="E163" i="1"/>
  <c r="H162" i="1"/>
  <c r="G162" i="1"/>
  <c r="F162" i="1"/>
  <c r="E162" i="1"/>
  <c r="H161" i="1"/>
  <c r="G161" i="1"/>
  <c r="F161" i="1"/>
  <c r="E161" i="1"/>
  <c r="H160" i="1"/>
  <c r="G160" i="1"/>
  <c r="F160" i="1"/>
  <c r="E160" i="1"/>
  <c r="H159" i="1"/>
  <c r="G159" i="1"/>
  <c r="F159" i="1"/>
  <c r="E159" i="1"/>
  <c r="H158" i="1"/>
  <c r="G158" i="1"/>
  <c r="F158" i="1"/>
  <c r="E158" i="1"/>
  <c r="H157" i="1"/>
  <c r="G157" i="1"/>
  <c r="F157" i="1"/>
  <c r="E157" i="1"/>
  <c r="H156" i="1"/>
  <c r="G156" i="1"/>
  <c r="F156" i="1"/>
  <c r="E156" i="1"/>
  <c r="H155" i="1"/>
  <c r="G155" i="1"/>
  <c r="F155" i="1"/>
  <c r="E155" i="1"/>
  <c r="H154" i="1"/>
  <c r="G154" i="1"/>
  <c r="F154" i="1"/>
  <c r="E154" i="1"/>
  <c r="H153" i="1"/>
  <c r="G153" i="1"/>
  <c r="F153" i="1"/>
  <c r="E153" i="1"/>
  <c r="H152" i="1"/>
  <c r="G152" i="1"/>
  <c r="F152" i="1"/>
  <c r="E152" i="1"/>
  <c r="H151" i="1"/>
  <c r="G151" i="1"/>
  <c r="F151" i="1"/>
  <c r="E151" i="1"/>
  <c r="H150" i="1"/>
  <c r="G150" i="1"/>
  <c r="F150" i="1"/>
  <c r="E150" i="1"/>
  <c r="H149" i="1"/>
  <c r="G149" i="1"/>
  <c r="F149" i="1"/>
  <c r="E149" i="1"/>
  <c r="H148" i="1"/>
  <c r="G148" i="1"/>
  <c r="F148" i="1"/>
  <c r="E148" i="1"/>
  <c r="H147" i="1"/>
  <c r="G147" i="1"/>
  <c r="F147" i="1"/>
  <c r="E147" i="1"/>
  <c r="H146" i="1"/>
  <c r="G146" i="1"/>
  <c r="F146" i="1"/>
  <c r="E146" i="1"/>
  <c r="H145" i="1"/>
  <c r="G145" i="1"/>
  <c r="F145" i="1"/>
  <c r="E145" i="1"/>
  <c r="G144" i="1"/>
  <c r="E144" i="1"/>
  <c r="F144" i="1"/>
  <c r="H144" i="1"/>
  <c r="D11" i="6"/>
  <c r="D10" i="6"/>
  <c r="D9" i="6"/>
  <c r="D8" i="6"/>
  <c r="D7" i="6"/>
  <c r="D6" i="6"/>
  <c r="D5" i="6"/>
  <c r="C11" i="6"/>
  <c r="C10" i="6"/>
  <c r="C9" i="6"/>
  <c r="C8" i="6"/>
  <c r="C7" i="6"/>
  <c r="C6" i="6"/>
  <c r="C5" i="6"/>
  <c r="B11" i="6"/>
  <c r="B10" i="6"/>
  <c r="B9" i="6"/>
  <c r="B8" i="6"/>
  <c r="B7" i="6"/>
  <c r="B6" i="6"/>
  <c r="B5" i="6"/>
  <c r="J7" i="4"/>
  <c r="J15" i="4"/>
  <c r="J14" i="4"/>
  <c r="J13" i="4"/>
  <c r="J12" i="4"/>
  <c r="J11" i="4"/>
  <c r="J10" i="4"/>
  <c r="J9" i="4"/>
  <c r="D12" i="4"/>
  <c r="G143" i="1"/>
  <c r="E143" i="1"/>
  <c r="G142" i="1"/>
  <c r="E142" i="1"/>
  <c r="F142" i="1" s="1"/>
  <c r="H142" i="1" s="1"/>
  <c r="G141" i="1"/>
  <c r="E141" i="1"/>
  <c r="G140" i="1"/>
  <c r="E140" i="1"/>
  <c r="F140" i="1" s="1"/>
  <c r="H140" i="1" s="1"/>
  <c r="G139" i="1"/>
  <c r="E139" i="1"/>
  <c r="G138" i="1"/>
  <c r="E138" i="1"/>
  <c r="F138" i="1" s="1"/>
  <c r="G137" i="1"/>
  <c r="E137" i="1"/>
  <c r="G136" i="1"/>
  <c r="E136" i="1"/>
  <c r="F136" i="1" s="1"/>
  <c r="H136" i="1" s="1"/>
  <c r="G135" i="1"/>
  <c r="E135" i="1"/>
  <c r="F135" i="1" s="1"/>
  <c r="G134" i="1"/>
  <c r="E134" i="1"/>
  <c r="F134" i="1" s="1"/>
  <c r="G133" i="1"/>
  <c r="E133" i="1"/>
  <c r="F133" i="1" s="1"/>
  <c r="G132" i="1"/>
  <c r="E132" i="1"/>
  <c r="F132" i="1" s="1"/>
  <c r="H132" i="1" s="1"/>
  <c r="G131" i="1"/>
  <c r="E131" i="1"/>
  <c r="F131" i="1" s="1"/>
  <c r="G130" i="1"/>
  <c r="E130" i="1"/>
  <c r="F130" i="1" s="1"/>
  <c r="G129" i="1"/>
  <c r="E129" i="1"/>
  <c r="F129" i="1" s="1"/>
  <c r="H129" i="1" s="1"/>
  <c r="G128" i="1"/>
  <c r="E128" i="1"/>
  <c r="F128" i="1" s="1"/>
  <c r="H128" i="1" s="1"/>
  <c r="G127" i="1"/>
  <c r="E127" i="1"/>
  <c r="G126" i="1"/>
  <c r="E126" i="1"/>
  <c r="G125" i="1"/>
  <c r="E125" i="1"/>
  <c r="F125" i="1" s="1"/>
  <c r="H125" i="1" s="1"/>
  <c r="G124" i="1"/>
  <c r="E124" i="1"/>
  <c r="F124" i="1" s="1"/>
  <c r="H124" i="1" s="1"/>
  <c r="G123" i="1"/>
  <c r="E123" i="1"/>
  <c r="G122" i="1"/>
  <c r="E122" i="1"/>
  <c r="F122" i="1" s="1"/>
  <c r="H122" i="1" s="1"/>
  <c r="G121" i="1"/>
  <c r="E121" i="1"/>
  <c r="G120" i="1"/>
  <c r="E120" i="1"/>
  <c r="F120" i="1" s="1"/>
  <c r="H120" i="1" s="1"/>
  <c r="G119" i="1"/>
  <c r="E119" i="1"/>
  <c r="G118" i="1"/>
  <c r="E118" i="1"/>
  <c r="F118" i="1" s="1"/>
  <c r="H118" i="1" s="1"/>
  <c r="G117" i="1"/>
  <c r="E117" i="1"/>
  <c r="G116" i="1"/>
  <c r="E116" i="1"/>
  <c r="F116" i="1" s="1"/>
  <c r="H116" i="1" s="1"/>
  <c r="G115" i="1"/>
  <c r="E115" i="1"/>
  <c r="F115" i="1" s="1"/>
  <c r="G114" i="1"/>
  <c r="E114" i="1"/>
  <c r="F114" i="1" s="1"/>
  <c r="G113" i="1"/>
  <c r="E113" i="1"/>
  <c r="F113" i="1" s="1"/>
  <c r="H113" i="1" s="1"/>
  <c r="G112" i="1"/>
  <c r="E112" i="1"/>
  <c r="F112" i="1" s="1"/>
  <c r="H112" i="1" s="1"/>
  <c r="G111" i="1"/>
  <c r="E111" i="1"/>
  <c r="F111" i="1" s="1"/>
  <c r="G110" i="1"/>
  <c r="E110" i="1"/>
  <c r="F110" i="1" s="1"/>
  <c r="G109" i="1"/>
  <c r="E109" i="1"/>
  <c r="F109" i="1" s="1"/>
  <c r="G108" i="1"/>
  <c r="E108" i="1"/>
  <c r="G107" i="1"/>
  <c r="E107" i="1"/>
  <c r="F107" i="1" s="1"/>
  <c r="G106" i="1"/>
  <c r="E106" i="1"/>
  <c r="F106" i="1" s="1"/>
  <c r="G105" i="1"/>
  <c r="E105" i="1"/>
  <c r="F105" i="1" s="1"/>
  <c r="G104" i="1"/>
  <c r="E104" i="1"/>
  <c r="F104" i="1" s="1"/>
  <c r="H104" i="1" s="1"/>
  <c r="G103" i="1"/>
  <c r="E103" i="1"/>
  <c r="F103" i="1" s="1"/>
  <c r="G102" i="1"/>
  <c r="E102" i="1"/>
  <c r="F102" i="1" s="1"/>
  <c r="G101" i="1"/>
  <c r="E101" i="1"/>
  <c r="F101" i="1" s="1"/>
  <c r="G100" i="1"/>
  <c r="E100" i="1"/>
  <c r="F100" i="1" s="1"/>
  <c r="H100" i="1" s="1"/>
  <c r="G99" i="1"/>
  <c r="E99" i="1"/>
  <c r="F99" i="1" s="1"/>
  <c r="G98" i="1"/>
  <c r="E98" i="1"/>
  <c r="G97" i="1"/>
  <c r="E97" i="1"/>
  <c r="G96" i="1"/>
  <c r="E96" i="1"/>
  <c r="F96" i="1" s="1"/>
  <c r="H96" i="1" s="1"/>
  <c r="G95" i="1"/>
  <c r="E95" i="1"/>
  <c r="F95" i="1" s="1"/>
  <c r="G94" i="1"/>
  <c r="E94" i="1"/>
  <c r="G93" i="1"/>
  <c r="E93" i="1"/>
  <c r="F93" i="1" s="1"/>
  <c r="G92" i="1"/>
  <c r="E92" i="1"/>
  <c r="F92" i="1" s="1"/>
  <c r="H92" i="1" s="1"/>
  <c r="G91" i="1"/>
  <c r="E91" i="1"/>
  <c r="F91" i="1" s="1"/>
  <c r="G90" i="1"/>
  <c r="E90" i="1"/>
  <c r="F90" i="1" s="1"/>
  <c r="H90" i="1" s="1"/>
  <c r="G89" i="1"/>
  <c r="E89" i="1"/>
  <c r="F89" i="1" s="1"/>
  <c r="G88" i="1"/>
  <c r="E88" i="1"/>
  <c r="F88" i="1" s="1"/>
  <c r="H88" i="1" s="1"/>
  <c r="G87" i="1"/>
  <c r="E87" i="1"/>
  <c r="F87" i="1" s="1"/>
  <c r="G86" i="1"/>
  <c r="E86" i="1"/>
  <c r="F86" i="1" s="1"/>
  <c r="H86" i="1" s="1"/>
  <c r="G85" i="1"/>
  <c r="E85" i="1"/>
  <c r="F85" i="1" s="1"/>
  <c r="G84" i="1"/>
  <c r="E84" i="1"/>
  <c r="F84" i="1" s="1"/>
  <c r="H84" i="1" s="1"/>
  <c r="G83" i="1"/>
  <c r="E83" i="1"/>
  <c r="F83" i="1" s="1"/>
  <c r="G82" i="1"/>
  <c r="E82" i="1"/>
  <c r="F82" i="1" s="1"/>
  <c r="H82" i="1" s="1"/>
  <c r="G81" i="1"/>
  <c r="E81" i="1"/>
  <c r="G80" i="1"/>
  <c r="E80" i="1"/>
  <c r="F80" i="1" s="1"/>
  <c r="H80" i="1" s="1"/>
  <c r="G79" i="1"/>
  <c r="E79" i="1"/>
  <c r="F79" i="1" s="1"/>
  <c r="G78" i="1"/>
  <c r="E78" i="1"/>
  <c r="F78" i="1" s="1"/>
  <c r="H78" i="1" s="1"/>
  <c r="G77" i="1"/>
  <c r="E77" i="1"/>
  <c r="G76" i="1"/>
  <c r="E76" i="1"/>
  <c r="F76" i="1" s="1"/>
  <c r="H76" i="1" s="1"/>
  <c r="G75" i="1"/>
  <c r="E75" i="1"/>
  <c r="F75" i="1" s="1"/>
  <c r="G74" i="1"/>
  <c r="E74" i="1"/>
  <c r="F74" i="1" s="1"/>
  <c r="H74" i="1" s="1"/>
  <c r="G73" i="1"/>
  <c r="E73" i="1"/>
  <c r="F73" i="1" s="1"/>
  <c r="G72" i="1"/>
  <c r="E72" i="1"/>
  <c r="F72" i="1" s="1"/>
  <c r="H72" i="1" s="1"/>
  <c r="G71" i="1"/>
  <c r="E71" i="1"/>
  <c r="F71" i="1" s="1"/>
  <c r="G70" i="1"/>
  <c r="E70" i="1"/>
  <c r="F70" i="1" s="1"/>
  <c r="H70" i="1" s="1"/>
  <c r="G69" i="1"/>
  <c r="E69" i="1"/>
  <c r="F69" i="1" s="1"/>
  <c r="G68" i="1"/>
  <c r="E68" i="1"/>
  <c r="F68" i="1" s="1"/>
  <c r="H68" i="1" s="1"/>
  <c r="G67" i="1"/>
  <c r="E67" i="1"/>
  <c r="F67" i="1" s="1"/>
  <c r="G66" i="1"/>
  <c r="E66" i="1"/>
  <c r="G65" i="1"/>
  <c r="E65" i="1"/>
  <c r="F65" i="1" s="1"/>
  <c r="G64" i="1"/>
  <c r="E64" i="1"/>
  <c r="F64" i="1" s="1"/>
  <c r="H64" i="1" s="1"/>
  <c r="G63" i="1"/>
  <c r="E63" i="1"/>
  <c r="F63" i="1" s="1"/>
  <c r="G62" i="1"/>
  <c r="E62" i="1"/>
  <c r="F62" i="1" s="1"/>
  <c r="H62" i="1" s="1"/>
  <c r="G61" i="1"/>
  <c r="E61" i="1"/>
  <c r="F61" i="1" s="1"/>
  <c r="G60" i="1"/>
  <c r="E60" i="1"/>
  <c r="F60" i="1" s="1"/>
  <c r="H60" i="1" s="1"/>
  <c r="G59" i="1"/>
  <c r="E59" i="1"/>
  <c r="F59" i="1" s="1"/>
  <c r="G58" i="1"/>
  <c r="E58" i="1"/>
  <c r="F58" i="1" s="1"/>
  <c r="H58" i="1" s="1"/>
  <c r="G57" i="1"/>
  <c r="E57" i="1"/>
  <c r="F57" i="1" s="1"/>
  <c r="G56" i="1"/>
  <c r="E56" i="1"/>
  <c r="F56" i="1" s="1"/>
  <c r="H56" i="1" s="1"/>
  <c r="G55" i="1"/>
  <c r="E55" i="1"/>
  <c r="F55" i="1" s="1"/>
  <c r="G54" i="1"/>
  <c r="E54" i="1"/>
  <c r="F54" i="1" s="1"/>
  <c r="H54" i="1" s="1"/>
  <c r="G53" i="1"/>
  <c r="E53" i="1"/>
  <c r="F53" i="1" s="1"/>
  <c r="G52" i="1"/>
  <c r="E52" i="1"/>
  <c r="F52" i="1" s="1"/>
  <c r="H52" i="1" s="1"/>
  <c r="G51" i="1"/>
  <c r="E51" i="1"/>
  <c r="F51" i="1" s="1"/>
  <c r="G50" i="1"/>
  <c r="E50" i="1"/>
  <c r="F50" i="1" s="1"/>
  <c r="H50" i="1" s="1"/>
  <c r="G49" i="1"/>
  <c r="E49" i="1"/>
  <c r="G48" i="1"/>
  <c r="E48" i="1"/>
  <c r="F48" i="1" s="1"/>
  <c r="H48" i="1" s="1"/>
  <c r="G47" i="1"/>
  <c r="E47" i="1"/>
  <c r="F47" i="1" s="1"/>
  <c r="G46" i="1"/>
  <c r="E46" i="1"/>
  <c r="F46" i="1" s="1"/>
  <c r="H46" i="1" s="1"/>
  <c r="G45" i="1"/>
  <c r="E45" i="1"/>
  <c r="F45" i="1" s="1"/>
  <c r="H45" i="1" s="1"/>
  <c r="G44" i="1"/>
  <c r="E44" i="1"/>
  <c r="F44" i="1" s="1"/>
  <c r="H44" i="1" s="1"/>
  <c r="G43" i="1"/>
  <c r="E43" i="1"/>
  <c r="F43" i="1" s="1"/>
  <c r="G42" i="1"/>
  <c r="E42" i="1"/>
  <c r="F42" i="1" s="1"/>
  <c r="H42" i="1" s="1"/>
  <c r="G41" i="1"/>
  <c r="E41" i="1"/>
  <c r="F41" i="1" s="1"/>
  <c r="G40" i="1"/>
  <c r="E40" i="1"/>
  <c r="F40" i="1" s="1"/>
  <c r="H40" i="1" s="1"/>
  <c r="G39" i="1"/>
  <c r="E39" i="1"/>
  <c r="F39" i="1" s="1"/>
  <c r="G38" i="1"/>
  <c r="E38" i="1"/>
  <c r="F38" i="1" s="1"/>
  <c r="H38" i="1" s="1"/>
  <c r="G37" i="1"/>
  <c r="E37" i="1"/>
  <c r="F37" i="1" s="1"/>
  <c r="H37" i="1" s="1"/>
  <c r="G36" i="1"/>
  <c r="E36" i="1"/>
  <c r="F36" i="1" s="1"/>
  <c r="H36" i="1" s="1"/>
  <c r="G35" i="1"/>
  <c r="E35" i="1"/>
  <c r="F35" i="1" s="1"/>
  <c r="G34" i="1"/>
  <c r="E34" i="1"/>
  <c r="F34" i="1" s="1"/>
  <c r="H34" i="1" s="1"/>
  <c r="G33" i="1"/>
  <c r="E33" i="1"/>
  <c r="F33" i="1" s="1"/>
  <c r="G32" i="1"/>
  <c r="E32" i="1"/>
  <c r="F32" i="1" s="1"/>
  <c r="H32" i="1" s="1"/>
  <c r="G31" i="1"/>
  <c r="E31" i="1"/>
  <c r="F31" i="1" s="1"/>
  <c r="G30" i="1"/>
  <c r="E30" i="1"/>
  <c r="F30" i="1" s="1"/>
  <c r="H30" i="1" s="1"/>
  <c r="G29" i="1"/>
  <c r="E29" i="1"/>
  <c r="F29" i="1" s="1"/>
  <c r="G28" i="1"/>
  <c r="E28" i="1"/>
  <c r="F28" i="1" s="1"/>
  <c r="H28" i="1" s="1"/>
  <c r="G27" i="1"/>
  <c r="E27" i="1"/>
  <c r="F27" i="1" s="1"/>
  <c r="G26" i="1"/>
  <c r="E26" i="1"/>
  <c r="F26" i="1" s="1"/>
  <c r="H26" i="1" s="1"/>
  <c r="G25" i="1"/>
  <c r="E25" i="1"/>
  <c r="F25" i="1" s="1"/>
  <c r="G24" i="1"/>
  <c r="E24" i="1"/>
  <c r="F24" i="1" s="1"/>
  <c r="H24" i="1" s="1"/>
  <c r="G23" i="1"/>
  <c r="E23" i="1"/>
  <c r="F23" i="1" s="1"/>
  <c r="G22" i="1"/>
  <c r="E22" i="1"/>
  <c r="F22" i="1" s="1"/>
  <c r="H22" i="1" s="1"/>
  <c r="G21" i="1"/>
  <c r="E21" i="1"/>
  <c r="F21" i="1" s="1"/>
  <c r="G20" i="1"/>
  <c r="E20" i="1"/>
  <c r="F20" i="1" s="1"/>
  <c r="H20" i="1" s="1"/>
  <c r="G19" i="1"/>
  <c r="E19" i="1"/>
  <c r="F19" i="1" s="1"/>
  <c r="G18" i="1"/>
  <c r="E18" i="1"/>
  <c r="F18" i="1" s="1"/>
  <c r="H18" i="1" s="1"/>
  <c r="G17" i="1"/>
  <c r="E17" i="1"/>
  <c r="F17" i="1" s="1"/>
  <c r="G16" i="1"/>
  <c r="E16" i="1"/>
  <c r="F16" i="1" s="1"/>
  <c r="G15" i="1"/>
  <c r="E15" i="1"/>
  <c r="F15" i="1" s="1"/>
  <c r="G14" i="1"/>
  <c r="E14" i="1"/>
  <c r="F14" i="1" s="1"/>
  <c r="H14" i="1" s="1"/>
  <c r="G13" i="1"/>
  <c r="E13" i="1"/>
  <c r="F13" i="1" s="1"/>
  <c r="G12" i="1"/>
  <c r="E12" i="1"/>
  <c r="F12" i="1" s="1"/>
  <c r="H12" i="1" s="1"/>
  <c r="G11" i="1"/>
  <c r="E11" i="1"/>
  <c r="F11" i="1" s="1"/>
  <c r="G10" i="1"/>
  <c r="E10" i="1"/>
  <c r="F10" i="1" s="1"/>
  <c r="H10" i="1" s="1"/>
  <c r="G9" i="1"/>
  <c r="E9" i="1"/>
  <c r="F9" i="1" s="1"/>
  <c r="G8" i="1"/>
  <c r="E8" i="1"/>
  <c r="F8" i="1" s="1"/>
  <c r="H8" i="1" s="1"/>
  <c r="G7" i="1"/>
  <c r="E7" i="1"/>
  <c r="F7" i="1" s="1"/>
  <c r="G6" i="1"/>
  <c r="E6" i="1"/>
  <c r="F6" i="1" s="1"/>
  <c r="H6" i="1" s="1"/>
  <c r="G5" i="1"/>
  <c r="E5" i="1"/>
  <c r="F5" i="1" s="1"/>
  <c r="G4" i="1"/>
  <c r="E4" i="1"/>
  <c r="F4" i="1" s="1"/>
  <c r="H4" i="1" s="1"/>
  <c r="G3" i="1"/>
  <c r="E3" i="1"/>
  <c r="F3" i="1" s="1"/>
  <c r="E2" i="1"/>
  <c r="G2" i="1"/>
  <c r="D15" i="4"/>
  <c r="D14" i="4"/>
  <c r="D13" i="4"/>
  <c r="C15" i="4"/>
  <c r="C14" i="4"/>
  <c r="C13" i="4"/>
  <c r="C12" i="4"/>
  <c r="B15" i="4"/>
  <c r="B14" i="4"/>
  <c r="B13" i="4"/>
  <c r="B12" i="4"/>
  <c r="F108" i="1"/>
  <c r="H108" i="1" s="1"/>
  <c r="F49" i="1"/>
  <c r="F141" i="1"/>
  <c r="H141" i="1" s="1"/>
  <c r="F117" i="1"/>
  <c r="H117" i="1" s="1"/>
  <c r="F126" i="1"/>
  <c r="H126" i="1" s="1"/>
  <c r="F77" i="1"/>
  <c r="H77" i="1" s="1"/>
  <c r="F94" i="1"/>
  <c r="H94" i="1" s="1"/>
  <c r="F66" i="1"/>
  <c r="H66" i="1" s="1"/>
  <c r="F98" i="1"/>
  <c r="H98" i="1" s="1"/>
  <c r="F123" i="1"/>
  <c r="F139" i="1"/>
  <c r="F81" i="1"/>
  <c r="H81" i="1" s="1"/>
  <c r="F97" i="1"/>
  <c r="H97" i="1" s="1"/>
  <c r="F121" i="1"/>
  <c r="F137" i="1"/>
  <c r="H137" i="1" s="1"/>
  <c r="F119" i="1"/>
  <c r="F127" i="1"/>
  <c r="F143" i="1"/>
  <c r="G7" i="4"/>
  <c r="B3" i="6"/>
  <c r="A11" i="6"/>
  <c r="A10" i="6"/>
  <c r="A9" i="6"/>
  <c r="A8" i="6"/>
  <c r="A7" i="6"/>
  <c r="A6" i="6"/>
  <c r="A5" i="6"/>
  <c r="B7" i="4"/>
  <c r="C1" i="1"/>
  <c r="H143" i="1" l="1"/>
  <c r="H127" i="1"/>
  <c r="H102" i="1"/>
  <c r="H106" i="1"/>
  <c r="H110" i="1"/>
  <c r="H114" i="1"/>
  <c r="H134" i="1"/>
  <c r="H131" i="1"/>
  <c r="H135" i="1"/>
  <c r="H123" i="1"/>
  <c r="H130" i="1"/>
  <c r="H138" i="1"/>
  <c r="F16" i="6"/>
  <c r="H3" i="1"/>
  <c r="H7" i="1"/>
  <c r="H11" i="1"/>
  <c r="H19" i="1"/>
  <c r="H23" i="1"/>
  <c r="H27" i="1"/>
  <c r="H31" i="1"/>
  <c r="H35" i="1"/>
  <c r="H39" i="1"/>
  <c r="H43" i="1"/>
  <c r="H47" i="1"/>
  <c r="H51" i="1"/>
  <c r="H55" i="1"/>
  <c r="H59" i="1"/>
  <c r="H63" i="1"/>
  <c r="H67" i="1"/>
  <c r="H71" i="1"/>
  <c r="H75" i="1"/>
  <c r="H79" i="1"/>
  <c r="H83" i="1"/>
  <c r="H87" i="1"/>
  <c r="H91" i="1"/>
  <c r="H95" i="1"/>
  <c r="H99" i="1"/>
  <c r="H103" i="1"/>
  <c r="H107" i="1"/>
  <c r="H119" i="1"/>
  <c r="H115" i="1"/>
  <c r="H121" i="1"/>
  <c r="H49" i="1"/>
  <c r="H105" i="1"/>
  <c r="H5" i="1"/>
  <c r="H13" i="1"/>
  <c r="H17" i="1"/>
  <c r="H21" i="1"/>
  <c r="H29" i="1"/>
  <c r="H33" i="1"/>
  <c r="H41" i="1"/>
  <c r="H53" i="1"/>
  <c r="H57" i="1"/>
  <c r="H65" i="1"/>
  <c r="H69" i="1"/>
  <c r="H73" i="1"/>
  <c r="H85" i="1"/>
  <c r="H89" i="1"/>
  <c r="H93" i="1"/>
  <c r="H101" i="1"/>
  <c r="H109" i="1"/>
  <c r="H133" i="1"/>
  <c r="H111" i="1"/>
  <c r="H139" i="1"/>
  <c r="F6" i="6"/>
  <c r="F9" i="6"/>
  <c r="L11" i="6"/>
  <c r="F5" i="6"/>
  <c r="I11" i="6"/>
  <c r="H16" i="1"/>
  <c r="F11" i="6"/>
  <c r="F2" i="1"/>
  <c r="I5" i="6" s="1"/>
  <c r="I9" i="6"/>
  <c r="F10" i="6"/>
  <c r="H9" i="1"/>
  <c r="H25" i="1"/>
  <c r="H61" i="1"/>
  <c r="F8" i="6"/>
  <c r="F7" i="6"/>
  <c r="H15" i="1"/>
  <c r="I8" i="6" l="1"/>
  <c r="I7" i="6"/>
  <c r="I6" i="6"/>
  <c r="L9" i="6"/>
  <c r="I10" i="6"/>
  <c r="H2" i="1"/>
  <c r="L10" i="6" s="1"/>
  <c r="F283" i="1"/>
  <c r="F12" i="6"/>
  <c r="G10" i="6" s="1"/>
  <c r="L7" i="6" l="1"/>
  <c r="I12" i="6"/>
  <c r="J6" i="6" s="1"/>
  <c r="L6" i="6"/>
  <c r="H283" i="1"/>
  <c r="L8" i="6"/>
  <c r="G8" i="6"/>
  <c r="G5" i="6"/>
  <c r="L5" i="6"/>
  <c r="G11" i="6"/>
  <c r="G7" i="6"/>
  <c r="F14" i="6"/>
  <c r="G12" i="6"/>
  <c r="G6" i="6"/>
  <c r="G9" i="6"/>
  <c r="J11" i="6" l="1"/>
  <c r="J7" i="6"/>
  <c r="J8" i="6"/>
  <c r="J5" i="6"/>
  <c r="J9" i="6"/>
  <c r="J12" i="6"/>
  <c r="J10" i="6"/>
  <c r="I14" i="6"/>
  <c r="L12" i="6"/>
  <c r="M6" i="6" s="1"/>
  <c r="M8" i="6" l="1"/>
  <c r="L14" i="6"/>
  <c r="M10" i="6"/>
  <c r="M9" i="6"/>
  <c r="M7" i="6"/>
  <c r="M5" i="6"/>
  <c r="M11" i="6"/>
  <c r="M12" i="6"/>
</calcChain>
</file>

<file path=xl/sharedStrings.xml><?xml version="1.0" encoding="utf-8"?>
<sst xmlns="http://schemas.openxmlformats.org/spreadsheetml/2006/main" count="127" uniqueCount="78">
  <si>
    <t>Hypothèses Tarification sociale</t>
  </si>
  <si>
    <t>Indicateur de référence</t>
  </si>
  <si>
    <t>Quotient familial</t>
  </si>
  <si>
    <t>Attention à ne compléter QUE les cellules en orange</t>
  </si>
  <si>
    <t>Réduction fratrie</t>
  </si>
  <si>
    <t>Oui</t>
  </si>
  <si>
    <t>Nombre d'élèves</t>
  </si>
  <si>
    <t>Nombre de tranches</t>
  </si>
  <si>
    <t>Min 3 et Max 7</t>
  </si>
  <si>
    <t>Tranche</t>
  </si>
  <si>
    <t>Contribution des familles 
(en €/an)</t>
  </si>
  <si>
    <t xml:space="preserve">de </t>
  </si>
  <si>
    <t>à</t>
  </si>
  <si>
    <t>A</t>
  </si>
  <si>
    <t>laisser vide</t>
  </si>
  <si>
    <t>à compléter</t>
  </si>
  <si>
    <t>B</t>
  </si>
  <si>
    <t>C</t>
  </si>
  <si>
    <t>D</t>
  </si>
  <si>
    <t>E</t>
  </si>
  <si>
    <t>F</t>
  </si>
  <si>
    <t>G</t>
  </si>
  <si>
    <t>n.a.</t>
  </si>
  <si>
    <t>Remarque : Ne pas toucher aux cellules vides</t>
  </si>
  <si>
    <t>Hypothèses Réduction fratrie</t>
  </si>
  <si>
    <t xml:space="preserve"> Remarque : si aucune réduction n'est accordée, taper 0%</t>
  </si>
  <si>
    <t>Nb d'enfants : 2</t>
  </si>
  <si>
    <t>Réduction suppl. accordée</t>
  </si>
  <si>
    <t>1er sur 2 enfants scolarisés</t>
  </si>
  <si>
    <t>2ème sur 2 enfants scolarisés</t>
  </si>
  <si>
    <t>Nb d'enfants : 3</t>
  </si>
  <si>
    <t>1er sur 3 enfants scolarisés</t>
  </si>
  <si>
    <t>2ème sur 3 enfants scolarisés</t>
  </si>
  <si>
    <t>3ème sur 3 enfants scolarisés</t>
  </si>
  <si>
    <t>Nb d'enfants : 4</t>
  </si>
  <si>
    <t>1er sur 4 enfants scolarisés</t>
  </si>
  <si>
    <t>2ème sur 4 enfants scolarisés</t>
  </si>
  <si>
    <t>3ème sur 4 enfants scolarisés</t>
  </si>
  <si>
    <t>4ème sur 4 enfants scolarisés</t>
  </si>
  <si>
    <t>Nb d'enfants : 5</t>
  </si>
  <si>
    <t>1er sur 5 enfants scolarisés</t>
  </si>
  <si>
    <t>2ème sur 5 enfants scolarisés</t>
  </si>
  <si>
    <t>3ème sur 5 enfants scolarisés</t>
  </si>
  <si>
    <t>4ème sur 5 enfants scolarisés</t>
  </si>
  <si>
    <t>5ème sur 5 enfants scolarisés</t>
  </si>
  <si>
    <t>Tranches</t>
  </si>
  <si>
    <t>Fratrie</t>
  </si>
  <si>
    <t>Revenu fiscal de référence</t>
  </si>
  <si>
    <t>1 seul enfant scolarisé</t>
  </si>
  <si>
    <t>Non</t>
  </si>
  <si>
    <t>Nom élèves</t>
  </si>
  <si>
    <t>Classe</t>
  </si>
  <si>
    <r>
      <t xml:space="preserve">Contribution des familles </t>
    </r>
    <r>
      <rPr>
        <u/>
        <sz val="11"/>
        <color theme="1"/>
        <rFont val="Calibri"/>
        <family val="2"/>
        <scheme val="minor"/>
      </rPr>
      <t>avant</t>
    </r>
    <r>
      <rPr>
        <sz val="11"/>
        <color theme="1"/>
        <rFont val="Calibri"/>
        <family val="2"/>
        <scheme val="minor"/>
      </rPr>
      <t xml:space="preserve"> réduc fratrie (en €/an)</t>
    </r>
  </si>
  <si>
    <t>Réduction fratrie (en %)</t>
  </si>
  <si>
    <r>
      <t xml:space="preserve">Contribution des familles </t>
    </r>
    <r>
      <rPr>
        <u/>
        <sz val="11"/>
        <color theme="1"/>
        <rFont val="Calibri"/>
        <family val="2"/>
        <scheme val="minor"/>
      </rPr>
      <t>après</t>
    </r>
    <r>
      <rPr>
        <sz val="11"/>
        <color theme="1"/>
        <rFont val="Calibri"/>
        <family val="2"/>
        <scheme val="minor"/>
      </rPr>
      <t xml:space="preserve"> réduc fratrie (en €/an)</t>
    </r>
  </si>
  <si>
    <t>Nb élèves</t>
  </si>
  <si>
    <t>en % du total 
des élèves</t>
  </si>
  <si>
    <r>
      <t xml:space="preserve">Total contrib des familles </t>
    </r>
    <r>
      <rPr>
        <u/>
        <sz val="11"/>
        <color theme="1"/>
        <rFont val="Calibri"/>
        <family val="2"/>
        <scheme val="minor"/>
      </rPr>
      <t>avant</t>
    </r>
    <r>
      <rPr>
        <sz val="11"/>
        <color theme="1"/>
        <rFont val="Calibri"/>
        <family val="2"/>
        <scheme val="minor"/>
      </rPr>
      <t xml:space="preserve"> réduc fratrie</t>
    </r>
  </si>
  <si>
    <t>en % du total 
des contrib.</t>
  </si>
  <si>
    <r>
      <t xml:space="preserve">Total contrib des familles </t>
    </r>
    <r>
      <rPr>
        <u/>
        <sz val="11"/>
        <color theme="1"/>
        <rFont val="Calibri"/>
        <family val="2"/>
        <scheme val="minor"/>
      </rPr>
      <t>après</t>
    </r>
    <r>
      <rPr>
        <sz val="11"/>
        <color theme="1"/>
        <rFont val="Calibri"/>
        <family val="2"/>
        <scheme val="minor"/>
      </rPr>
      <t xml:space="preserve"> réduc fratrie</t>
    </r>
  </si>
  <si>
    <t>Total</t>
  </si>
  <si>
    <t>check</t>
  </si>
  <si>
    <t>Nombre d'élèves bénéficiant d'une réduction fratrie</t>
  </si>
  <si>
    <t>Mode d'emploi</t>
  </si>
  <si>
    <t>1. Onglet "Hypothèses"</t>
  </si>
  <si>
    <t>Renseignez le nombre d'élèves de l'établissement (cellule B4) et choisissez votre indicateur de référence (cellule B2), le nombre de tranches tarifaires de la grille (cellule B5) et si vous souhaitez ou non ajouter une réduction fratries (cellule B3).</t>
  </si>
  <si>
    <t>2. Onglet "Données source"</t>
  </si>
  <si>
    <t>Complétez les colonnes A, B, C et D avec le nom des élèves, leur classe, le montant du revenu de leur famille (ou leur quotient familial en fonction de l'indicateur de référence que vous aurez choisi) et la place de l'élève dans la fratrie</t>
  </si>
  <si>
    <t>Si vous décidez de proposer une réduction fratries, complétez dans les cellules B19 à B36 les pourcentages de réductions que vous souhaitez accorder. Si aucune réduction fratries n'est accordée, renseignez 0% dans ces cellules.</t>
  </si>
  <si>
    <t>Si aucune réduction fratries n'est accordée, la colonne D peut être laissée vide.</t>
  </si>
  <si>
    <t>L'outil détermine montant de contribution des familles de chaque enfant à partir des hypothèses prises dans l'onglet Hypothèses.</t>
  </si>
  <si>
    <t>3. Onglet "Résultats"</t>
  </si>
  <si>
    <t>L'outil fonctionne jusqu'à 280 élèves. Au-délà de 280 enfants, il faudra revoir les formules de calcul de l'outil.</t>
  </si>
  <si>
    <t xml:space="preserve">Dans cet onglet, il n'y a rien à saisir ou à modifier. Vous ne pouvez d'ailleurs pas sélectionner les cellules. Cet onglet vous montre le budget total de contribution des familles, avant et après réduction fratries, par tranche de revenu ou de quotient familial. </t>
  </si>
  <si>
    <t xml:space="preserve">Si le total des contributions des familles est en dessous ou au dessus de votre objectif, modifiez les hypothèses dans l'onglet "Hypothèses". </t>
  </si>
  <si>
    <t>Choisissez le nom des tranches tarifaires dans les cellules A9 à A15.</t>
  </si>
  <si>
    <t>Dans les cellule G9 à I15, proposez des tranches de revenu ou de quotient familial (montants min et max de revenu ou de quotient familial en desssous duquel et au dessus duquel le tarif va changer) et des montants des contributions des familles par tranche.
     - Attention : la cellule G9 doit être laissée vide et la dernière cellule de votre grille (variable en fonction du nombre de tranches que vous avez choisi) doit également rester vide.
     - La colonne J vous permet de vous assurer que le montant de la contribution des familles est cohérent avec le revenu (ou le quotient familial) des différentes tranches.</t>
  </si>
  <si>
    <t>Forfait moyen par élève évalué en fonction de l'échantillon et de la grille ci-dessus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</si>
</sst>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sz val="11"/>
      <name val="Calibri"/>
      <family val="2"/>
      <scheme val="minor"/>
    </font>
    <font>
      <sz val="11"/>
      <color rgb="FFFF0000"/>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u/>
      <sz val="11"/>
      <color theme="1"/>
      <name val="Calibri"/>
      <family val="2"/>
      <scheme val="minor"/>
    </font>
    <font>
      <sz val="7"/>
      <color rgb="FFFF0000"/>
      <name val="Calibri"/>
      <family val="2"/>
      <scheme val="minor"/>
    </font>
    <font>
      <b/>
      <i/>
      <sz val="11"/>
      <color theme="1"/>
      <name val="Calibri"/>
      <family val="2"/>
      <scheme val="minor"/>
    </font>
    <font>
      <i/>
      <sz val="8"/>
      <color theme="1"/>
      <name val="Calibri"/>
      <family val="2"/>
      <scheme val="minor"/>
    </font>
    <font>
      <i/>
      <u/>
      <sz val="8"/>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4"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3" fillId="0" borderId="0" applyFont="0" applyFill="0" applyBorder="0" applyAlignment="0" applyProtection="0"/>
  </cellStyleXfs>
  <cellXfs count="57">
    <xf numFmtId="0" fontId="0" fillId="0" borderId="0" xfId="0"/>
    <xf numFmtId="0" fontId="0" fillId="0" borderId="1" xfId="0" applyBorder="1" applyAlignment="1">
      <alignment horizontal="center"/>
    </xf>
    <xf numFmtId="0" fontId="0" fillId="0" borderId="0" xfId="0" applyAlignment="1">
      <alignment horizontal="center"/>
    </xf>
    <xf numFmtId="0" fontId="0" fillId="0" borderId="1" xfId="0" applyBorder="1" applyAlignment="1">
      <alignment horizontal="center" vertical="center" wrapText="1"/>
    </xf>
    <xf numFmtId="9" fontId="0" fillId="0" borderId="1" xfId="1" applyFont="1" applyBorder="1" applyAlignment="1">
      <alignment horizontal="center"/>
    </xf>
    <xf numFmtId="0" fontId="0" fillId="5" borderId="1" xfId="0" applyFill="1" applyBorder="1" applyAlignment="1">
      <alignment horizontal="center" vertical="center" wrapText="1"/>
    </xf>
    <xf numFmtId="0" fontId="0" fillId="5" borderId="2" xfId="0" applyFill="1" applyBorder="1"/>
    <xf numFmtId="0" fontId="0" fillId="5" borderId="1" xfId="0" applyFill="1" applyBorder="1"/>
    <xf numFmtId="0" fontId="0" fillId="5" borderId="1" xfId="0" quotePrefix="1" applyFill="1" applyBorder="1" applyAlignment="1">
      <alignment horizontal="center"/>
    </xf>
    <xf numFmtId="0" fontId="0" fillId="5" borderId="3" xfId="0" applyFill="1" applyBorder="1"/>
    <xf numFmtId="0" fontId="2" fillId="5" borderId="1" xfId="0" applyFont="1" applyFill="1" applyBorder="1"/>
    <xf numFmtId="0" fontId="0" fillId="5" borderId="1" xfId="0" applyFill="1" applyBorder="1" applyAlignment="1">
      <alignment horizontal="center"/>
    </xf>
    <xf numFmtId="0" fontId="1" fillId="5" borderId="1" xfId="0" applyFont="1" applyFill="1" applyBorder="1"/>
    <xf numFmtId="0" fontId="0" fillId="5" borderId="4" xfId="0" applyFill="1" applyBorder="1"/>
    <xf numFmtId="0" fontId="1" fillId="5" borderId="1" xfId="0" applyFont="1" applyFill="1" applyBorder="1" applyAlignment="1">
      <alignment horizontal="center" vertical="center" wrapText="1"/>
    </xf>
    <xf numFmtId="0" fontId="7" fillId="0" borderId="0" xfId="0" applyFont="1"/>
    <xf numFmtId="9" fontId="5" fillId="0" borderId="1" xfId="1" applyFont="1" applyBorder="1"/>
    <xf numFmtId="3" fontId="0" fillId="0" borderId="1" xfId="0" applyNumberFormat="1" applyBorder="1" applyAlignment="1">
      <alignment horizontal="right"/>
    </xf>
    <xf numFmtId="9" fontId="5" fillId="0" borderId="1" xfId="1" applyFont="1" applyBorder="1" applyAlignment="1">
      <alignment horizontal="right"/>
    </xf>
    <xf numFmtId="0" fontId="5" fillId="0" borderId="0" xfId="0" applyFont="1"/>
    <xf numFmtId="0" fontId="4" fillId="3" borderId="1" xfId="0" applyFont="1" applyFill="1" applyBorder="1"/>
    <xf numFmtId="9" fontId="8" fillId="3" borderId="1" xfId="1" applyFont="1" applyFill="1" applyBorder="1"/>
    <xf numFmtId="3" fontId="4" fillId="3" borderId="1" xfId="0" applyNumberFormat="1" applyFont="1" applyFill="1" applyBorder="1" applyAlignment="1">
      <alignment horizontal="right"/>
    </xf>
    <xf numFmtId="9" fontId="8" fillId="3" borderId="1" xfId="1" applyFont="1" applyFill="1" applyBorder="1" applyAlignment="1">
      <alignment horizontal="right"/>
    </xf>
    <xf numFmtId="0" fontId="0" fillId="0" borderId="1" xfId="0" applyBorder="1" applyAlignment="1">
      <alignment horizontal="right"/>
    </xf>
    <xf numFmtId="0" fontId="4" fillId="3" borderId="1" xfId="0" applyFont="1" applyFill="1" applyBorder="1" applyAlignment="1">
      <alignment horizontal="center"/>
    </xf>
    <xf numFmtId="0" fontId="4" fillId="0" borderId="0" xfId="0" applyFont="1" applyProtection="1">
      <protection locked="0"/>
    </xf>
    <xf numFmtId="0" fontId="0" fillId="0" borderId="0" xfId="0" applyProtection="1">
      <protection locked="0"/>
    </xf>
    <xf numFmtId="0" fontId="0" fillId="0" borderId="0" xfId="0" applyAlignment="1" applyProtection="1">
      <alignment horizontal="center"/>
      <protection locked="0"/>
    </xf>
    <xf numFmtId="0" fontId="0" fillId="5" borderId="0" xfId="0" applyFill="1" applyAlignment="1" applyProtection="1">
      <alignment horizontal="center"/>
      <protection locked="0"/>
    </xf>
    <xf numFmtId="0" fontId="4" fillId="5" borderId="5" xfId="0" applyFont="1" applyFill="1" applyBorder="1" applyProtection="1">
      <protection locked="0"/>
    </xf>
    <xf numFmtId="0" fontId="4" fillId="5" borderId="6" xfId="0" applyFont="1" applyFill="1" applyBorder="1" applyProtection="1">
      <protection locked="0"/>
    </xf>
    <xf numFmtId="0" fontId="9" fillId="0" borderId="0" xfId="0" applyFont="1" applyAlignment="1" applyProtection="1">
      <alignment horizontal="center"/>
      <protection locked="0"/>
    </xf>
    <xf numFmtId="0" fontId="0" fillId="0" borderId="1" xfId="0" applyBorder="1" applyAlignment="1" applyProtection="1">
      <alignment horizontal="center" vertical="center" wrapText="1"/>
      <protection locked="0"/>
    </xf>
    <xf numFmtId="0" fontId="0" fillId="5" borderId="1" xfId="0" applyFill="1" applyBorder="1" applyAlignment="1" applyProtection="1">
      <alignment horizontal="center"/>
      <protection locked="0"/>
    </xf>
    <xf numFmtId="0" fontId="0" fillId="0" borderId="1" xfId="0" applyBorder="1" applyAlignment="1" applyProtection="1">
      <alignment horizontal="center"/>
      <protection locked="0"/>
    </xf>
    <xf numFmtId="0" fontId="10" fillId="0" borderId="0" xfId="0" applyFont="1" applyProtection="1">
      <protection locked="0"/>
    </xf>
    <xf numFmtId="0" fontId="4" fillId="0" borderId="0" xfId="0" applyFont="1" applyAlignment="1" applyProtection="1">
      <alignment horizontal="left" vertical="center"/>
      <protection locked="0"/>
    </xf>
    <xf numFmtId="0" fontId="10" fillId="0" borderId="0" xfId="0" applyFont="1" applyAlignment="1" applyProtection="1">
      <alignment vertical="center"/>
      <protection locked="0"/>
    </xf>
    <xf numFmtId="0" fontId="0" fillId="2" borderId="1" xfId="0" applyFill="1" applyBorder="1" applyProtection="1">
      <protection locked="0"/>
    </xf>
    <xf numFmtId="164" fontId="0" fillId="0" borderId="0" xfId="1" applyNumberFormat="1" applyFont="1" applyProtection="1">
      <protection locked="0"/>
    </xf>
    <xf numFmtId="0" fontId="0" fillId="0" borderId="1" xfId="0" applyBorder="1" applyProtection="1">
      <protection locked="0"/>
    </xf>
    <xf numFmtId="9" fontId="0" fillId="5" borderId="1" xfId="0" applyNumberFormat="1" applyFill="1" applyBorder="1" applyProtection="1">
      <protection locked="0"/>
    </xf>
    <xf numFmtId="0" fontId="0" fillId="4" borderId="1" xfId="0" applyFill="1" applyBorder="1" applyAlignment="1" applyProtection="1">
      <alignment horizontal="center"/>
      <protection locked="0"/>
    </xf>
    <xf numFmtId="0" fontId="0" fillId="0" borderId="0" xfId="0" applyAlignment="1">
      <alignment wrapText="1"/>
    </xf>
    <xf numFmtId="0" fontId="4" fillId="0" borderId="0" xfId="0" applyFont="1"/>
    <xf numFmtId="0" fontId="0" fillId="2" borderId="0" xfId="0" applyFill="1"/>
    <xf numFmtId="0" fontId="4" fillId="2" borderId="0" xfId="0" applyFont="1" applyFill="1"/>
    <xf numFmtId="0" fontId="0" fillId="6" borderId="0" xfId="0" applyFill="1"/>
    <xf numFmtId="2" fontId="0" fillId="6" borderId="1" xfId="0" applyNumberFormat="1" applyFill="1" applyBorder="1"/>
    <xf numFmtId="0" fontId="0" fillId="0" borderId="1" xfId="0" applyBorder="1" applyAlignment="1" applyProtection="1">
      <alignment horizontal="center" vertical="center" wrapText="1"/>
      <protection locked="0"/>
    </xf>
    <xf numFmtId="0" fontId="0" fillId="0" borderId="1" xfId="0" applyBorder="1" applyAlignment="1">
      <alignment horizontal="center" vertical="center" wrapText="1"/>
    </xf>
    <xf numFmtId="0" fontId="0" fillId="6" borderId="7" xfId="0" applyFill="1" applyBorder="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5" fillId="0" borderId="1" xfId="0" applyFont="1" applyBorder="1" applyAlignment="1">
      <alignment horizontal="right" vertical="center" wrapText="1"/>
    </xf>
    <xf numFmtId="0" fontId="0" fillId="0" borderId="1" xfId="0" applyBorder="1" applyAlignment="1">
      <alignment horizontal="right" vertical="center" wrapText="1"/>
    </xf>
  </cellXfs>
  <cellStyles count="2">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238125</xdr:colOff>
      <xdr:row>8</xdr:row>
      <xdr:rowOff>147638</xdr:rowOff>
    </xdr:from>
    <xdr:to>
      <xdr:col>4</xdr:col>
      <xdr:colOff>1323975</xdr:colOff>
      <xdr:row>12</xdr:row>
      <xdr:rowOff>95250</xdr:rowOff>
    </xdr:to>
    <xdr:sp macro="" textlink="">
      <xdr:nvSpPr>
        <xdr:cNvPr id="2" name="Flèche : droite 1">
          <a:extLst>
            <a:ext uri="{FF2B5EF4-FFF2-40B4-BE49-F238E27FC236}">
              <a16:creationId xmlns:a16="http://schemas.microsoft.com/office/drawing/2014/main" id="{5696BDD6-6229-D585-CCA2-352ED90CF17C}"/>
            </a:ext>
          </a:extLst>
        </xdr:cNvPr>
        <xdr:cNvSpPr/>
      </xdr:nvSpPr>
      <xdr:spPr>
        <a:xfrm>
          <a:off x="6896100" y="1595438"/>
          <a:ext cx="1085850" cy="671512"/>
        </a:xfrm>
        <a:prstGeom prst="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B517B-63F8-4F6A-BF24-1E11F59F38E4}">
  <dimension ref="A1:A16"/>
  <sheetViews>
    <sheetView workbookViewId="0">
      <selection activeCell="A7" sqref="A7"/>
    </sheetView>
  </sheetViews>
  <sheetFormatPr baseColWidth="10" defaultRowHeight="14.4" x14ac:dyDescent="0.3"/>
  <cols>
    <col min="1" max="1" width="122" customWidth="1"/>
  </cols>
  <sheetData>
    <row r="1" spans="1:1" x14ac:dyDescent="0.3">
      <c r="A1" s="45" t="s">
        <v>63</v>
      </c>
    </row>
    <row r="2" spans="1:1" x14ac:dyDescent="0.3">
      <c r="A2" s="46" t="s">
        <v>64</v>
      </c>
    </row>
    <row r="3" spans="1:1" ht="28.8" x14ac:dyDescent="0.3">
      <c r="A3" s="44" t="s">
        <v>65</v>
      </c>
    </row>
    <row r="4" spans="1:1" x14ac:dyDescent="0.3">
      <c r="A4" s="44" t="s">
        <v>75</v>
      </c>
    </row>
    <row r="5" spans="1:1" ht="28.8" x14ac:dyDescent="0.3">
      <c r="A5" s="44" t="s">
        <v>68</v>
      </c>
    </row>
    <row r="6" spans="1:1" ht="86.4" x14ac:dyDescent="0.3">
      <c r="A6" s="44" t="s">
        <v>76</v>
      </c>
    </row>
    <row r="8" spans="1:1" x14ac:dyDescent="0.3">
      <c r="A8" s="46" t="s">
        <v>66</v>
      </c>
    </row>
    <row r="9" spans="1:1" ht="28.8" x14ac:dyDescent="0.3">
      <c r="A9" s="44" t="s">
        <v>67</v>
      </c>
    </row>
    <row r="10" spans="1:1" x14ac:dyDescent="0.3">
      <c r="A10" s="44" t="s">
        <v>69</v>
      </c>
    </row>
    <row r="11" spans="1:1" x14ac:dyDescent="0.3">
      <c r="A11" s="44" t="s">
        <v>70</v>
      </c>
    </row>
    <row r="12" spans="1:1" x14ac:dyDescent="0.3">
      <c r="A12" s="44" t="s">
        <v>72</v>
      </c>
    </row>
    <row r="14" spans="1:1" x14ac:dyDescent="0.3">
      <c r="A14" s="47" t="s">
        <v>71</v>
      </c>
    </row>
    <row r="15" spans="1:1" ht="28.8" x14ac:dyDescent="0.3">
      <c r="A15" s="44" t="s">
        <v>73</v>
      </c>
    </row>
    <row r="16" spans="1:1" x14ac:dyDescent="0.3">
      <c r="A16" s="44" t="s">
        <v>74</v>
      </c>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6FC29-C5B1-49E0-9300-2E7C3CEBF0BC}">
  <sheetPr>
    <pageSetUpPr fitToPage="1"/>
  </sheetPr>
  <dimension ref="A1:N36"/>
  <sheetViews>
    <sheetView tabSelected="1" zoomScale="99" workbookViewId="0">
      <selection activeCell="B4" sqref="B4"/>
    </sheetView>
  </sheetViews>
  <sheetFormatPr baseColWidth="10" defaultColWidth="10.6640625" defaultRowHeight="14.4" x14ac:dyDescent="0.3"/>
  <cols>
    <col min="1" max="1" width="27.109375" style="27" customWidth="1"/>
    <col min="2" max="4" width="22" style="27" customWidth="1"/>
    <col min="5" max="5" width="21.5546875" style="27" customWidth="1"/>
    <col min="6" max="6" width="10.6640625" style="27"/>
    <col min="7" max="8" width="14.6640625" style="27" customWidth="1"/>
    <col min="9" max="9" width="21.33203125" style="27" customWidth="1"/>
    <col min="10" max="10" width="22.109375" style="27" customWidth="1"/>
    <col min="11" max="11" width="11.5546875" style="27" customWidth="1"/>
    <col min="12" max="16384" width="10.6640625" style="27"/>
  </cols>
  <sheetData>
    <row r="1" spans="1:14" ht="15" thickBot="1" x14ac:dyDescent="0.35">
      <c r="A1" s="26" t="s">
        <v>0</v>
      </c>
      <c r="J1" s="28"/>
      <c r="K1" s="28"/>
      <c r="L1" s="28"/>
      <c r="M1" s="28"/>
      <c r="N1" s="28"/>
    </row>
    <row r="2" spans="1:14" ht="15" thickBot="1" x14ac:dyDescent="0.35">
      <c r="A2" s="27" t="s">
        <v>1</v>
      </c>
      <c r="B2" s="29" t="s">
        <v>2</v>
      </c>
      <c r="D2" s="30" t="s">
        <v>3</v>
      </c>
      <c r="E2" s="31"/>
    </row>
    <row r="3" spans="1:14" x14ac:dyDescent="0.3">
      <c r="A3" s="27" t="s">
        <v>4</v>
      </c>
      <c r="B3" s="29" t="s">
        <v>5</v>
      </c>
    </row>
    <row r="4" spans="1:14" x14ac:dyDescent="0.3">
      <c r="A4" s="27" t="s">
        <v>6</v>
      </c>
      <c r="B4" s="29"/>
    </row>
    <row r="5" spans="1:14" x14ac:dyDescent="0.3">
      <c r="A5" s="27" t="s">
        <v>7</v>
      </c>
      <c r="B5" s="29">
        <v>4</v>
      </c>
      <c r="C5" s="32" t="s">
        <v>8</v>
      </c>
    </row>
    <row r="7" spans="1:14" x14ac:dyDescent="0.3">
      <c r="A7" s="50" t="s">
        <v>9</v>
      </c>
      <c r="B7" s="51" t="str">
        <f>Hypothèses!B2</f>
        <v>Quotient familial</v>
      </c>
      <c r="C7" s="51"/>
      <c r="D7" s="51" t="s">
        <v>10</v>
      </c>
      <c r="F7" s="50" t="s">
        <v>9</v>
      </c>
      <c r="G7" s="50" t="str">
        <f>B2</f>
        <v>Quotient familial</v>
      </c>
      <c r="H7" s="50"/>
      <c r="I7" s="50" t="s">
        <v>10</v>
      </c>
      <c r="J7" s="50" t="str">
        <f>_xlfn.CONCAT("Contribution en % du ",$B$2)</f>
        <v>Contribution en % du Quotient familial</v>
      </c>
    </row>
    <row r="8" spans="1:14" ht="14.25" customHeight="1" x14ac:dyDescent="0.3">
      <c r="A8" s="50"/>
      <c r="B8" s="3" t="s">
        <v>11</v>
      </c>
      <c r="C8" s="3" t="s">
        <v>12</v>
      </c>
      <c r="D8" s="51"/>
      <c r="F8" s="50"/>
      <c r="G8" s="33" t="s">
        <v>11</v>
      </c>
      <c r="H8" s="33" t="s">
        <v>12</v>
      </c>
      <c r="I8" s="50"/>
      <c r="J8" s="50"/>
    </row>
    <row r="9" spans="1:14" x14ac:dyDescent="0.3">
      <c r="A9" s="34" t="s">
        <v>13</v>
      </c>
      <c r="B9" s="1" t="s">
        <v>14</v>
      </c>
      <c r="C9" s="1" t="s">
        <v>15</v>
      </c>
      <c r="D9" s="1" t="s">
        <v>15</v>
      </c>
      <c r="F9" s="35" t="s">
        <v>13</v>
      </c>
      <c r="G9" s="34"/>
      <c r="H9" s="34"/>
      <c r="I9" s="34"/>
      <c r="J9" s="35" t="e">
        <f>_xlfn.CONCAT("minimum ",ROUND(I9/H9*100,1),"%")</f>
        <v>#DIV/0!</v>
      </c>
    </row>
    <row r="10" spans="1:14" x14ac:dyDescent="0.3">
      <c r="A10" s="34" t="s">
        <v>16</v>
      </c>
      <c r="B10" s="1" t="s">
        <v>15</v>
      </c>
      <c r="C10" s="1" t="s">
        <v>15</v>
      </c>
      <c r="D10" s="1" t="s">
        <v>15</v>
      </c>
      <c r="F10" s="35" t="s">
        <v>16</v>
      </c>
      <c r="G10" s="34"/>
      <c r="H10" s="34"/>
      <c r="I10" s="34"/>
      <c r="J10" s="35" t="e">
        <f>_xlfn.CONCAT("entre ",ROUND(I10/H10*100,1),"% et ",ROUND(I10/G10*100,1),"%")</f>
        <v>#DIV/0!</v>
      </c>
    </row>
    <row r="11" spans="1:14" x14ac:dyDescent="0.3">
      <c r="A11" s="34" t="s">
        <v>17</v>
      </c>
      <c r="B11" s="1" t="s">
        <v>15</v>
      </c>
      <c r="C11" s="1" t="str">
        <f>IF($B$5=3,"laisser vide","à compléter")</f>
        <v>à compléter</v>
      </c>
      <c r="D11" s="1" t="s">
        <v>15</v>
      </c>
      <c r="F11" s="35" t="s">
        <v>17</v>
      </c>
      <c r="G11" s="34"/>
      <c r="H11" s="34"/>
      <c r="I11" s="34"/>
      <c r="J11" s="35" t="e">
        <f>IF(H11="",_xlfn.CONCAT("maximum ",ROUND(I11/G11*100,1),"%"),_xlfn.CONCAT("entre ",ROUND(I11/H11*100,1),"% et ",ROUND(I11/G11*100,1),"%"))</f>
        <v>#DIV/0!</v>
      </c>
    </row>
    <row r="12" spans="1:14" x14ac:dyDescent="0.3">
      <c r="A12" s="34" t="s">
        <v>18</v>
      </c>
      <c r="B12" s="1" t="str">
        <f>IF($B$5&gt;=4,"à compléter","écrire n.a.")</f>
        <v>à compléter</v>
      </c>
      <c r="C12" s="1" t="str">
        <f>IF($B$5&gt;4,"à compléter",IF($B$5=4,"laisser vide","écrire n.a."))</f>
        <v>laisser vide</v>
      </c>
      <c r="D12" s="1" t="str">
        <f>IF($B$5&gt;=4,"à compléter","écrire n.a.")</f>
        <v>à compléter</v>
      </c>
      <c r="F12" s="35" t="s">
        <v>18</v>
      </c>
      <c r="G12" s="34"/>
      <c r="H12" s="34"/>
      <c r="I12" s="34"/>
      <c r="J12" s="35" t="e">
        <f>IF(I12="n.a.","n.a.",IF(H12="",_xlfn.CONCAT("maximum ",ROUND(I12/G12*100,1),"%"),_xlfn.CONCAT("entre ",ROUND(I12/H12*100,1),"% et ",ROUND(I12/G12*100,1),"%")))</f>
        <v>#DIV/0!</v>
      </c>
    </row>
    <row r="13" spans="1:14" x14ac:dyDescent="0.3">
      <c r="A13" s="34" t="s">
        <v>19</v>
      </c>
      <c r="B13" s="1" t="str">
        <f>IF($B$5&gt;=5,"à compléter","écrire n.a.")</f>
        <v>écrire n.a.</v>
      </c>
      <c r="C13" s="1" t="str">
        <f>IF($B$5&gt;5,"à compléter",IF($B$5=5,"laisser vide","écrire n.a."))</f>
        <v>écrire n.a.</v>
      </c>
      <c r="D13" s="1" t="str">
        <f>IF($B$5&gt;=5,"à compléter","écrire n.a.")</f>
        <v>écrire n.a.</v>
      </c>
      <c r="F13" s="35" t="s">
        <v>19</v>
      </c>
      <c r="G13" s="34" t="s">
        <v>22</v>
      </c>
      <c r="H13" s="34" t="s">
        <v>22</v>
      </c>
      <c r="I13" s="34" t="s">
        <v>22</v>
      </c>
      <c r="J13" s="35" t="str">
        <f>IF(I13="n.a.","n.a.",IF(H13="",_xlfn.CONCAT("maximum ",ROUND(I13/G13*100,1),"%"),_xlfn.CONCAT("entre ",ROUND(I13/H13*100,1),"% et ",ROUND(I13/G13*100,1),"%")))</f>
        <v>n.a.</v>
      </c>
    </row>
    <row r="14" spans="1:14" x14ac:dyDescent="0.3">
      <c r="A14" s="34" t="s">
        <v>20</v>
      </c>
      <c r="B14" s="1" t="str">
        <f>IF($B$5&gt;=6,"à compléter","écrire n.a.")</f>
        <v>écrire n.a.</v>
      </c>
      <c r="C14" s="1" t="str">
        <f>IF($B$5&gt;6,"à compléter",IF($B$5=6,"laisser vide","écrire n.a."))</f>
        <v>écrire n.a.</v>
      </c>
      <c r="D14" s="1" t="str">
        <f>IF($B$5&gt;=6,"à compléter","écrire n.a.")</f>
        <v>écrire n.a.</v>
      </c>
      <c r="F14" s="35" t="s">
        <v>20</v>
      </c>
      <c r="G14" s="34" t="s">
        <v>22</v>
      </c>
      <c r="H14" s="34" t="s">
        <v>22</v>
      </c>
      <c r="I14" s="34" t="s">
        <v>22</v>
      </c>
      <c r="J14" s="35" t="str">
        <f>IF(I14="n.a.","n.a.",IF(H14="",_xlfn.CONCAT("maximum ",ROUND(I14/G14*100,1),"%"),_xlfn.CONCAT("entre ",ROUND(I14/H14*100,1),"% et ",ROUND(I14/G14*100,1),"%")))</f>
        <v>n.a.</v>
      </c>
    </row>
    <row r="15" spans="1:14" x14ac:dyDescent="0.3">
      <c r="A15" s="34" t="s">
        <v>21</v>
      </c>
      <c r="B15" s="1" t="str">
        <f>IF($B$5&gt;=7,"à compléter","écrire n.a.")</f>
        <v>écrire n.a.</v>
      </c>
      <c r="C15" s="1" t="str">
        <f>IF($B$5=7,"laisser vide","écrire n.a.")</f>
        <v>écrire n.a.</v>
      </c>
      <c r="D15" s="1" t="str">
        <f>IF($B$5&gt;=7,"à compléter","écrire n.a.")</f>
        <v>écrire n.a.</v>
      </c>
      <c r="F15" s="35" t="s">
        <v>21</v>
      </c>
      <c r="G15" s="34" t="s">
        <v>22</v>
      </c>
      <c r="H15" s="34" t="s">
        <v>22</v>
      </c>
      <c r="I15" s="34" t="s">
        <v>22</v>
      </c>
      <c r="J15" s="35" t="str">
        <f>IF(I15="n.a.","n.a.",IF(H15="",_xlfn.CONCAT("maximum ",ROUND(I15/G15*100,1),"%"),_xlfn.CONCAT("entre ",ROUND(I15/H15*100,1),"% et ",ROUND(I15/G15*100,1),"%")))</f>
        <v>n.a.</v>
      </c>
    </row>
    <row r="16" spans="1:14" x14ac:dyDescent="0.3">
      <c r="A16" s="36" t="s">
        <v>23</v>
      </c>
    </row>
    <row r="17" spans="1:8" x14ac:dyDescent="0.3">
      <c r="A17" s="36"/>
    </row>
    <row r="18" spans="1:8" x14ac:dyDescent="0.3">
      <c r="A18" s="37" t="s">
        <v>24</v>
      </c>
      <c r="B18" s="38" t="s">
        <v>25</v>
      </c>
    </row>
    <row r="19" spans="1:8" x14ac:dyDescent="0.3">
      <c r="A19" s="39" t="s">
        <v>26</v>
      </c>
      <c r="B19" s="39" t="s">
        <v>27</v>
      </c>
      <c r="G19" s="40"/>
      <c r="H19" s="40"/>
    </row>
    <row r="20" spans="1:8" x14ac:dyDescent="0.3">
      <c r="A20" s="41" t="s">
        <v>28</v>
      </c>
      <c r="B20" s="42">
        <v>0</v>
      </c>
      <c r="G20" s="40"/>
      <c r="H20" s="40"/>
    </row>
    <row r="21" spans="1:8" x14ac:dyDescent="0.3">
      <c r="A21" s="41" t="s">
        <v>29</v>
      </c>
      <c r="B21" s="42">
        <v>0</v>
      </c>
      <c r="G21" s="40"/>
      <c r="H21" s="40"/>
    </row>
    <row r="22" spans="1:8" x14ac:dyDescent="0.3">
      <c r="A22" s="39" t="s">
        <v>30</v>
      </c>
      <c r="B22" s="43"/>
    </row>
    <row r="23" spans="1:8" x14ac:dyDescent="0.3">
      <c r="A23" s="41" t="s">
        <v>31</v>
      </c>
      <c r="B23" s="42">
        <v>0</v>
      </c>
    </row>
    <row r="24" spans="1:8" x14ac:dyDescent="0.3">
      <c r="A24" s="41" t="s">
        <v>32</v>
      </c>
      <c r="B24" s="42">
        <v>0</v>
      </c>
    </row>
    <row r="25" spans="1:8" x14ac:dyDescent="0.3">
      <c r="A25" s="41" t="s">
        <v>33</v>
      </c>
      <c r="B25" s="42">
        <v>0</v>
      </c>
    </row>
    <row r="26" spans="1:8" x14ac:dyDescent="0.3">
      <c r="A26" s="39" t="s">
        <v>34</v>
      </c>
      <c r="B26" s="43"/>
    </row>
    <row r="27" spans="1:8" x14ac:dyDescent="0.3">
      <c r="A27" s="41" t="s">
        <v>35</v>
      </c>
      <c r="B27" s="42">
        <v>0</v>
      </c>
    </row>
    <row r="28" spans="1:8" x14ac:dyDescent="0.3">
      <c r="A28" s="41" t="s">
        <v>36</v>
      </c>
      <c r="B28" s="42">
        <v>0</v>
      </c>
    </row>
    <row r="29" spans="1:8" x14ac:dyDescent="0.3">
      <c r="A29" s="41" t="s">
        <v>37</v>
      </c>
      <c r="B29" s="42">
        <v>0</v>
      </c>
    </row>
    <row r="30" spans="1:8" x14ac:dyDescent="0.3">
      <c r="A30" s="41" t="s">
        <v>38</v>
      </c>
      <c r="B30" s="42">
        <v>0</v>
      </c>
    </row>
    <row r="31" spans="1:8" x14ac:dyDescent="0.3">
      <c r="A31" s="39" t="s">
        <v>39</v>
      </c>
      <c r="B31" s="43"/>
    </row>
    <row r="32" spans="1:8" x14ac:dyDescent="0.3">
      <c r="A32" s="41" t="s">
        <v>40</v>
      </c>
      <c r="B32" s="42">
        <v>0</v>
      </c>
    </row>
    <row r="33" spans="1:2" x14ac:dyDescent="0.3">
      <c r="A33" s="41" t="s">
        <v>41</v>
      </c>
      <c r="B33" s="42">
        <v>0</v>
      </c>
    </row>
    <row r="34" spans="1:2" x14ac:dyDescent="0.3">
      <c r="A34" s="41" t="s">
        <v>42</v>
      </c>
      <c r="B34" s="42">
        <v>0</v>
      </c>
    </row>
    <row r="35" spans="1:2" x14ac:dyDescent="0.3">
      <c r="A35" s="41" t="s">
        <v>43</v>
      </c>
      <c r="B35" s="42">
        <v>3.5000000000000003E-2</v>
      </c>
    </row>
    <row r="36" spans="1:2" x14ac:dyDescent="0.3">
      <c r="A36" s="41" t="s">
        <v>44</v>
      </c>
      <c r="B36" s="42">
        <v>3.5000000000000003E-2</v>
      </c>
    </row>
  </sheetData>
  <sheetProtection algorithmName="SHA-512" hashValue="JV2d+PR4/7qmA8GL3J5ZU+ERaucSpQI25wTQGxsRvWZQ6AHmkwOtemt+XFHXJ5GYODgdQH5SSY0ClxIynnHdLg==" saltValue="MtQFbV0SvabeOhfQCLcWZw==" spinCount="100000" sheet="1" objects="1" scenarios="1" selectLockedCells="1"/>
  <mergeCells count="7">
    <mergeCell ref="J7:J8"/>
    <mergeCell ref="B7:C7"/>
    <mergeCell ref="A7:A8"/>
    <mergeCell ref="D7:D8"/>
    <mergeCell ref="F7:F8"/>
    <mergeCell ref="G7:H7"/>
    <mergeCell ref="I7:I8"/>
  </mergeCells>
  <pageMargins left="0.7" right="0.7" top="0.75" bottom="0.75" header="0.3" footer="0.3"/>
  <pageSetup paperSize="9" scale="66" orientation="landscape" r:id="rId1"/>
  <ignoredErrors>
    <ignoredError sqref="C12:C15" formula="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Indiquez si une réduction dépendant du nombre d'enfants scolarisés dans l'établissement, est accordée_x000a_" xr:uid="{1817F31A-1E4B-4AA2-9E25-A2E827E20665}">
          <x14:formula1>
            <xm:f>Liste!$D$2:$D$3</xm:f>
          </x14:formula1>
          <xm:sqref>B3</xm:sqref>
        </x14:dataValidation>
        <x14:dataValidation type="list" allowBlank="1" showInputMessage="1" showErrorMessage="1" promptTitle="Tarification sociale" prompt="Indiquez l'indicateur de référence retenu pour définir les tranches" xr:uid="{47662873-E0B2-486D-9BF2-996E1904667B}">
          <x14:formula1>
            <xm:f>Liste!$A$2:$A$3</xm:f>
          </x14:formula1>
          <xm:sqref>B2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E9A5D-A7C5-4141-829A-62D4EC6F996A}">
  <dimension ref="A1:F16"/>
  <sheetViews>
    <sheetView workbookViewId="0">
      <selection activeCell="A3" sqref="A2:A3"/>
    </sheetView>
  </sheetViews>
  <sheetFormatPr baseColWidth="10" defaultColWidth="11.44140625" defaultRowHeight="14.4" x14ac:dyDescent="0.3"/>
  <sheetData>
    <row r="1" spans="1:6" x14ac:dyDescent="0.3">
      <c r="A1" t="s">
        <v>45</v>
      </c>
      <c r="D1" t="s">
        <v>4</v>
      </c>
      <c r="F1" t="s">
        <v>46</v>
      </c>
    </row>
    <row r="2" spans="1:6" x14ac:dyDescent="0.3">
      <c r="A2" t="s">
        <v>47</v>
      </c>
      <c r="D2" t="s">
        <v>5</v>
      </c>
      <c r="F2" t="s">
        <v>48</v>
      </c>
    </row>
    <row r="3" spans="1:6" x14ac:dyDescent="0.3">
      <c r="A3" t="s">
        <v>2</v>
      </c>
      <c r="D3" t="s">
        <v>49</v>
      </c>
      <c r="F3" t="s">
        <v>28</v>
      </c>
    </row>
    <row r="4" spans="1:6" x14ac:dyDescent="0.3">
      <c r="F4" t="s">
        <v>29</v>
      </c>
    </row>
    <row r="5" spans="1:6" x14ac:dyDescent="0.3">
      <c r="F5" t="s">
        <v>31</v>
      </c>
    </row>
    <row r="6" spans="1:6" x14ac:dyDescent="0.3">
      <c r="F6" t="s">
        <v>32</v>
      </c>
    </row>
    <row r="7" spans="1:6" x14ac:dyDescent="0.3">
      <c r="F7" t="s">
        <v>33</v>
      </c>
    </row>
    <row r="8" spans="1:6" x14ac:dyDescent="0.3">
      <c r="F8" t="s">
        <v>35</v>
      </c>
    </row>
    <row r="9" spans="1:6" x14ac:dyDescent="0.3">
      <c r="F9" t="s">
        <v>36</v>
      </c>
    </row>
    <row r="10" spans="1:6" x14ac:dyDescent="0.3">
      <c r="F10" t="s">
        <v>37</v>
      </c>
    </row>
    <row r="11" spans="1:6" x14ac:dyDescent="0.3">
      <c r="F11" t="s">
        <v>38</v>
      </c>
    </row>
    <row r="12" spans="1:6" x14ac:dyDescent="0.3">
      <c r="F12" t="s">
        <v>40</v>
      </c>
    </row>
    <row r="13" spans="1:6" x14ac:dyDescent="0.3">
      <c r="F13" t="s">
        <v>41</v>
      </c>
    </row>
    <row r="14" spans="1:6" x14ac:dyDescent="0.3">
      <c r="F14" t="s">
        <v>42</v>
      </c>
    </row>
    <row r="15" spans="1:6" x14ac:dyDescent="0.3">
      <c r="F15" t="s">
        <v>43</v>
      </c>
    </row>
    <row r="16" spans="1:6" x14ac:dyDescent="0.3">
      <c r="F16"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83"/>
  <sheetViews>
    <sheetView zoomScaleNormal="85" workbookViewId="0">
      <pane ySplit="9" topLeftCell="A10" activePane="bottomLeft" state="frozen"/>
      <selection pane="bottomLeft" activeCell="F23" sqref="F23"/>
    </sheetView>
  </sheetViews>
  <sheetFormatPr baseColWidth="10" defaultColWidth="11.44140625" defaultRowHeight="14.4" x14ac:dyDescent="0.3"/>
  <cols>
    <col min="1" max="1" width="9.33203125" style="2" customWidth="1"/>
    <col min="2" max="2" width="6.6640625" style="2" customWidth="1"/>
    <col min="3" max="3" width="18.6640625" style="2" bestFit="1" customWidth="1"/>
    <col min="4" max="4" width="34.109375" style="2" customWidth="1"/>
    <col min="5" max="5" width="13" style="2" customWidth="1"/>
    <col min="6" max="6" width="18.33203125" style="2" customWidth="1"/>
    <col min="7" max="7" width="13.109375" style="2" customWidth="1"/>
    <col min="8" max="8" width="18.44140625" style="2" customWidth="1"/>
    <col min="9" max="16384" width="11.44140625" style="2"/>
  </cols>
  <sheetData>
    <row r="1" spans="1:8" ht="51" customHeight="1" x14ac:dyDescent="0.3">
      <c r="A1" s="3" t="s">
        <v>50</v>
      </c>
      <c r="B1" s="5" t="s">
        <v>51</v>
      </c>
      <c r="C1" s="14" t="str">
        <f>Hypothèses!B2</f>
        <v>Quotient familial</v>
      </c>
      <c r="D1" s="5" t="s">
        <v>46</v>
      </c>
      <c r="E1" s="3" t="s">
        <v>9</v>
      </c>
      <c r="F1" s="3" t="s">
        <v>52</v>
      </c>
      <c r="G1" s="3" t="s">
        <v>53</v>
      </c>
      <c r="H1" s="3" t="s">
        <v>54</v>
      </c>
    </row>
    <row r="2" spans="1:8" x14ac:dyDescent="0.3">
      <c r="A2" s="2">
        <v>1</v>
      </c>
      <c r="B2" s="6"/>
      <c r="C2" s="12"/>
      <c r="D2" s="8"/>
      <c r="E2" s="1" t="str">
        <f>IF(ISBLANK(C2),"",IF(C2&gt;=Hypothèses!$G$15,Hypothèses!$A$15,IF(C2&gt;=Hypothèses!$G$14,Hypothèses!$A$14,IF(C2&gt;=Hypothèses!$G$13,Hypothèses!$A$13,IF(C2&gt;=Hypothèses!$G$12,Hypothèses!$A$12,IF(C2&gt;=Hypothèses!$G$11,Hypothèses!$A$11,IF(C2&gt;=Hypothèses!$G$10,Hypothèses!$A$10,Hypothèses!$A$9)))))))</f>
        <v/>
      </c>
      <c r="F2" s="1" t="str">
        <f>IF(ISBLANK(C2),"",VLOOKUP(E2,Hypothèses!$A$9:$I$15,9,FALSE))</f>
        <v/>
      </c>
      <c r="G2" s="4" t="str">
        <f>IF(ISBLANK(C2),"",IF(Hypothèses!$B$3="Oui",IF(D2=Liste!$F$2,0%,VLOOKUP(D2,Hypothèses!$A$19:$B$36,2,FALSE)),""))</f>
        <v/>
      </c>
      <c r="H2" s="1" t="str">
        <f>IF(ISBLANK(C2),"",IF(Hypothèses!$B$3="Oui",F2*(1-G2),F2))</f>
        <v/>
      </c>
    </row>
    <row r="3" spans="1:8" x14ac:dyDescent="0.3">
      <c r="A3" s="2">
        <v>2</v>
      </c>
      <c r="B3" s="9"/>
      <c r="C3" s="12"/>
      <c r="D3" s="11"/>
      <c r="E3" s="1" t="str">
        <f>IF(ISBLANK(C3),"",IF(C3&gt;=Hypothèses!$G$15,Hypothèses!$A$15,IF(C3&gt;=Hypothèses!$G$14,Hypothèses!$A$14,IF(C3&gt;=Hypothèses!$G$13,Hypothèses!$A$13,IF(C3&gt;=Hypothèses!$G$12,Hypothèses!$A$12,IF(C3&gt;=Hypothèses!$G$11,Hypothèses!$A$11,IF(C3&gt;=Hypothèses!$G$10,Hypothèses!$A$10,Hypothèses!$A$9)))))))</f>
        <v/>
      </c>
      <c r="F3" s="1" t="str">
        <f>IF(ISBLANK(C3),"",VLOOKUP(E3,Hypothèses!$A$9:$I$15,9,FALSE))</f>
        <v/>
      </c>
      <c r="G3" s="4" t="str">
        <f>IF(ISBLANK(C3),"",IF(Hypothèses!$B$3="Oui",IF(D3=Liste!$F$2,0%,VLOOKUP(D3,Hypothèses!$A$19:$B$36,2,FALSE)),""))</f>
        <v/>
      </c>
      <c r="H3" s="1" t="str">
        <f>IF(ISBLANK(C3),"",IF(Hypothèses!$B$3="Oui",F3*(1-G3),F3))</f>
        <v/>
      </c>
    </row>
    <row r="4" spans="1:8" x14ac:dyDescent="0.3">
      <c r="A4" s="2">
        <v>3</v>
      </c>
      <c r="B4" s="9"/>
      <c r="C4" s="12"/>
      <c r="D4" s="11"/>
      <c r="E4" s="1" t="str">
        <f>IF(ISBLANK(C4),"",IF(C4&gt;=Hypothèses!$G$15,Hypothèses!$A$15,IF(C4&gt;=Hypothèses!$G$14,Hypothèses!$A$14,IF(C4&gt;=Hypothèses!$G$13,Hypothèses!$A$13,IF(C4&gt;=Hypothèses!$G$12,Hypothèses!$A$12,IF(C4&gt;=Hypothèses!$G$11,Hypothèses!$A$11,IF(C4&gt;=Hypothèses!$G$10,Hypothèses!$A$10,Hypothèses!$A$9)))))))</f>
        <v/>
      </c>
      <c r="F4" s="1" t="str">
        <f>IF(ISBLANK(C4),"",VLOOKUP(E4,Hypothèses!$A$9:$I$15,9,FALSE))</f>
        <v/>
      </c>
      <c r="G4" s="4" t="str">
        <f>IF(ISBLANK(C4),"",IF(Hypothèses!$B$3="Oui",IF(D4=Liste!$F$2,0%,VLOOKUP(D4,Hypothèses!$A$19:$B$36,2,FALSE)),""))</f>
        <v/>
      </c>
      <c r="H4" s="1" t="str">
        <f>IF(ISBLANK(C4),"",IF(Hypothèses!$B$3="Oui",F4*(1-G4),F4))</f>
        <v/>
      </c>
    </row>
    <row r="5" spans="1:8" x14ac:dyDescent="0.3">
      <c r="A5" s="2">
        <v>4</v>
      </c>
      <c r="B5" s="9"/>
      <c r="C5" s="12"/>
      <c r="D5" s="11"/>
      <c r="E5" s="1" t="str">
        <f>IF(ISBLANK(C5),"",IF(C5&gt;=Hypothèses!$G$15,Hypothèses!$A$15,IF(C5&gt;=Hypothèses!$G$14,Hypothèses!$A$14,IF(C5&gt;=Hypothèses!$G$13,Hypothèses!$A$13,IF(C5&gt;=Hypothèses!$G$12,Hypothèses!$A$12,IF(C5&gt;=Hypothèses!$G$11,Hypothèses!$A$11,IF(C5&gt;=Hypothèses!$G$10,Hypothèses!$A$10,Hypothèses!$A$9)))))))</f>
        <v/>
      </c>
      <c r="F5" s="1" t="str">
        <f>IF(ISBLANK(C5),"",VLOOKUP(E5,Hypothèses!$A$9:$I$15,9,FALSE))</f>
        <v/>
      </c>
      <c r="G5" s="4" t="str">
        <f>IF(ISBLANK(C5),"",IF(Hypothèses!$B$3="Oui",IF(D5=Liste!$F$2,0%,VLOOKUP(D5,Hypothèses!$A$19:$B$36,2,FALSE)),""))</f>
        <v/>
      </c>
      <c r="H5" s="1" t="str">
        <f>IF(ISBLANK(C5),"",IF(Hypothèses!$B$3="Oui",F5*(1-G5),F5))</f>
        <v/>
      </c>
    </row>
    <row r="6" spans="1:8" x14ac:dyDescent="0.3">
      <c r="A6" s="2">
        <v>5</v>
      </c>
      <c r="B6" s="9"/>
      <c r="C6" s="12"/>
      <c r="D6" s="11"/>
      <c r="E6" s="1" t="str">
        <f>IF(ISBLANK(C6),"",IF(C6&gt;=Hypothèses!$G$15,Hypothèses!$A$15,IF(C6&gt;=Hypothèses!$G$14,Hypothèses!$A$14,IF(C6&gt;=Hypothèses!$G$13,Hypothèses!$A$13,IF(C6&gt;=Hypothèses!$G$12,Hypothèses!$A$12,IF(C6&gt;=Hypothèses!$G$11,Hypothèses!$A$11,IF(C6&gt;=Hypothèses!$G$10,Hypothèses!$A$10,Hypothèses!$A$9)))))))</f>
        <v/>
      </c>
      <c r="F6" s="1" t="str">
        <f>IF(ISBLANK(C6),"",VLOOKUP(E6,Hypothèses!$A$9:$I$15,9,FALSE))</f>
        <v/>
      </c>
      <c r="G6" s="4" t="str">
        <f>IF(ISBLANK(C6),"",IF(Hypothèses!$B$3="Oui",IF(D6=Liste!$F$2,0%,VLOOKUP(D6,Hypothèses!$A$19:$B$36,2,FALSE)),""))</f>
        <v/>
      </c>
      <c r="H6" s="1" t="str">
        <f>IF(ISBLANK(C6),"",IF(Hypothèses!$B$3="Oui",F6*(1-G6),F6))</f>
        <v/>
      </c>
    </row>
    <row r="7" spans="1:8" x14ac:dyDescent="0.3">
      <c r="A7" s="2">
        <v>6</v>
      </c>
      <c r="B7" s="9"/>
      <c r="C7" s="12"/>
      <c r="D7" s="11"/>
      <c r="E7" s="1" t="str">
        <f>IF(ISBLANK(C7),"",IF(C7&gt;=Hypothèses!$G$15,Hypothèses!$A$15,IF(C7&gt;=Hypothèses!$G$14,Hypothèses!$A$14,IF(C7&gt;=Hypothèses!$G$13,Hypothèses!$A$13,IF(C7&gt;=Hypothèses!$G$12,Hypothèses!$A$12,IF(C7&gt;=Hypothèses!$G$11,Hypothèses!$A$11,IF(C7&gt;=Hypothèses!$G$10,Hypothèses!$A$10,Hypothèses!$A$9)))))))</f>
        <v/>
      </c>
      <c r="F7" s="1" t="str">
        <f>IF(ISBLANK(C7),"",VLOOKUP(E7,Hypothèses!$A$9:$I$15,9,FALSE))</f>
        <v/>
      </c>
      <c r="G7" s="4" t="str">
        <f>IF(ISBLANK(C7),"",IF(Hypothèses!$B$3="Oui",IF(D7=Liste!$F$2,0%,VLOOKUP(D7,Hypothèses!$A$19:$B$36,2,FALSE)),""))</f>
        <v/>
      </c>
      <c r="H7" s="1" t="str">
        <f>IF(ISBLANK(C7),"",IF(Hypothèses!$B$3="Oui",F7*(1-G7),F7))</f>
        <v/>
      </c>
    </row>
    <row r="8" spans="1:8" x14ac:dyDescent="0.3">
      <c r="A8" s="2">
        <v>7</v>
      </c>
      <c r="B8" s="9"/>
      <c r="C8" s="12"/>
      <c r="D8" s="11"/>
      <c r="E8" s="1" t="str">
        <f>IF(ISBLANK(C8),"",IF(C8&gt;=Hypothèses!$G$15,Hypothèses!$A$15,IF(C8&gt;=Hypothèses!$G$14,Hypothèses!$A$14,IF(C8&gt;=Hypothèses!$G$13,Hypothèses!$A$13,IF(C8&gt;=Hypothèses!$G$12,Hypothèses!$A$12,IF(C8&gt;=Hypothèses!$G$11,Hypothèses!$A$11,IF(C8&gt;=Hypothèses!$G$10,Hypothèses!$A$10,Hypothèses!$A$9)))))))</f>
        <v/>
      </c>
      <c r="F8" s="1" t="str">
        <f>IF(ISBLANK(C8),"",VLOOKUP(E8,Hypothèses!$A$9:$I$15,9,FALSE))</f>
        <v/>
      </c>
      <c r="G8" s="4" t="str">
        <f>IF(ISBLANK(C8),"",IF(Hypothèses!$B$3="Oui",IF(D8=Liste!$F$2,0%,VLOOKUP(D8,Hypothèses!$A$19:$B$36,2,FALSE)),""))</f>
        <v/>
      </c>
      <c r="H8" s="1" t="str">
        <f>IF(ISBLANK(C8),"",IF(Hypothèses!$B$3="Oui",F8*(1-G8),F8))</f>
        <v/>
      </c>
    </row>
    <row r="9" spans="1:8" x14ac:dyDescent="0.3">
      <c r="A9" s="2">
        <v>8</v>
      </c>
      <c r="B9" s="9"/>
      <c r="C9" s="12"/>
      <c r="D9" s="11"/>
      <c r="E9" s="1" t="str">
        <f>IF(ISBLANK(C9),"",IF(C9&gt;=Hypothèses!$G$15,Hypothèses!$A$15,IF(C9&gt;=Hypothèses!$G$14,Hypothèses!$A$14,IF(C9&gt;=Hypothèses!$G$13,Hypothèses!$A$13,IF(C9&gt;=Hypothèses!$G$12,Hypothèses!$A$12,IF(C9&gt;=Hypothèses!$G$11,Hypothèses!$A$11,IF(C9&gt;=Hypothèses!$G$10,Hypothèses!$A$10,Hypothèses!$A$9)))))))</f>
        <v/>
      </c>
      <c r="F9" s="1" t="str">
        <f>IF(ISBLANK(C9),"",VLOOKUP(E9,Hypothèses!$A$9:$I$15,9,FALSE))</f>
        <v/>
      </c>
      <c r="G9" s="4" t="str">
        <f>IF(ISBLANK(C9),"",IF(Hypothèses!$B$3="Oui",IF(D9=Liste!$F$2,0%,VLOOKUP(D9,Hypothèses!$A$19:$B$36,2,FALSE)),""))</f>
        <v/>
      </c>
      <c r="H9" s="1" t="str">
        <f>IF(ISBLANK(C9),"",IF(Hypothèses!$B$3="Oui",F9*(1-G9),F9))</f>
        <v/>
      </c>
    </row>
    <row r="10" spans="1:8" x14ac:dyDescent="0.3">
      <c r="A10" s="2">
        <v>9</v>
      </c>
      <c r="B10" s="9"/>
      <c r="C10" s="12"/>
      <c r="D10" s="11"/>
      <c r="E10" s="1" t="str">
        <f>IF(ISBLANK(C10),"",IF(C10&gt;=Hypothèses!$G$15,Hypothèses!$A$15,IF(C10&gt;=Hypothèses!$G$14,Hypothèses!$A$14,IF(C10&gt;=Hypothèses!$G$13,Hypothèses!$A$13,IF(C10&gt;=Hypothèses!$G$12,Hypothèses!$A$12,IF(C10&gt;=Hypothèses!$G$11,Hypothèses!$A$11,IF(C10&gt;=Hypothèses!$G$10,Hypothèses!$A$10,Hypothèses!$A$9)))))))</f>
        <v/>
      </c>
      <c r="F10" s="1" t="str">
        <f>IF(ISBLANK(C10),"",VLOOKUP(E10,Hypothèses!$A$9:$I$15,9,FALSE))</f>
        <v/>
      </c>
      <c r="G10" s="4" t="str">
        <f>IF(ISBLANK(C10),"",IF(Hypothèses!$B$3="Oui",IF(D10=Liste!$F$2,0%,VLOOKUP(D10,Hypothèses!$A$19:$B$36,2,FALSE)),""))</f>
        <v/>
      </c>
      <c r="H10" s="1" t="str">
        <f>IF(ISBLANK(C10),"",IF(Hypothèses!$B$3="Oui",F10*(1-G10),F10))</f>
        <v/>
      </c>
    </row>
    <row r="11" spans="1:8" x14ac:dyDescent="0.3">
      <c r="A11" s="2">
        <v>10</v>
      </c>
      <c r="B11" s="9"/>
      <c r="C11" s="12"/>
      <c r="D11" s="11"/>
      <c r="E11" s="1" t="str">
        <f>IF(ISBLANK(C11),"",IF(C11&gt;=Hypothèses!$G$15,Hypothèses!$A$15,IF(C11&gt;=Hypothèses!$G$14,Hypothèses!$A$14,IF(C11&gt;=Hypothèses!$G$13,Hypothèses!$A$13,IF(C11&gt;=Hypothèses!$G$12,Hypothèses!$A$12,IF(C11&gt;=Hypothèses!$G$11,Hypothèses!$A$11,IF(C11&gt;=Hypothèses!$G$10,Hypothèses!$A$10,Hypothèses!$A$9)))))))</f>
        <v/>
      </c>
      <c r="F11" s="1" t="str">
        <f>IF(ISBLANK(C11),"",VLOOKUP(E11,Hypothèses!$A$9:$I$15,9,FALSE))</f>
        <v/>
      </c>
      <c r="G11" s="4" t="str">
        <f>IF(ISBLANK(C11),"",IF(Hypothèses!$B$3="Oui",IF(D11=Liste!$F$2,0%,VLOOKUP(D11,Hypothèses!$A$19:$B$36,2,FALSE)),""))</f>
        <v/>
      </c>
      <c r="H11" s="1" t="str">
        <f>IF(ISBLANK(C11),"",IF(Hypothèses!$B$3="Oui",F11*(1-G11),F11))</f>
        <v/>
      </c>
    </row>
    <row r="12" spans="1:8" x14ac:dyDescent="0.3">
      <c r="A12" s="2">
        <v>11</v>
      </c>
      <c r="B12" s="9"/>
      <c r="C12" s="12"/>
      <c r="D12" s="11"/>
      <c r="E12" s="1" t="str">
        <f>IF(ISBLANK(C12),"",IF(C12&gt;=Hypothèses!$G$15,Hypothèses!$A$15,IF(C12&gt;=Hypothèses!$G$14,Hypothèses!$A$14,IF(C12&gt;=Hypothèses!$G$13,Hypothèses!$A$13,IF(C12&gt;=Hypothèses!$G$12,Hypothèses!$A$12,IF(C12&gt;=Hypothèses!$G$11,Hypothèses!$A$11,IF(C12&gt;=Hypothèses!$G$10,Hypothèses!$A$10,Hypothèses!$A$9)))))))</f>
        <v/>
      </c>
      <c r="F12" s="1" t="str">
        <f>IF(ISBLANK(C12),"",VLOOKUP(E12,Hypothèses!$A$9:$I$15,9,FALSE))</f>
        <v/>
      </c>
      <c r="G12" s="4" t="str">
        <f>IF(ISBLANK(C12),"",IF(Hypothèses!$B$3="Oui",IF(D12=Liste!$F$2,0%,VLOOKUP(D12,Hypothèses!$A$19:$B$36,2,FALSE)),""))</f>
        <v/>
      </c>
      <c r="H12" s="1" t="str">
        <f>IF(ISBLANK(C12),"",IF(Hypothèses!$B$3="Oui",F12*(1-G12),F12))</f>
        <v/>
      </c>
    </row>
    <row r="13" spans="1:8" x14ac:dyDescent="0.3">
      <c r="A13" s="2">
        <v>12</v>
      </c>
      <c r="B13" s="9"/>
      <c r="C13" s="12"/>
      <c r="D13" s="11"/>
      <c r="E13" s="1" t="str">
        <f>IF(ISBLANK(C13),"",IF(C13&gt;=Hypothèses!$G$15,Hypothèses!$A$15,IF(C13&gt;=Hypothèses!$G$14,Hypothèses!$A$14,IF(C13&gt;=Hypothèses!$G$13,Hypothèses!$A$13,IF(C13&gt;=Hypothèses!$G$12,Hypothèses!$A$12,IF(C13&gt;=Hypothèses!$G$11,Hypothèses!$A$11,IF(C13&gt;=Hypothèses!$G$10,Hypothèses!$A$10,Hypothèses!$A$9)))))))</f>
        <v/>
      </c>
      <c r="F13" s="1" t="str">
        <f>IF(ISBLANK(C13),"",VLOOKUP(E13,Hypothèses!$A$9:$I$15,9,FALSE))</f>
        <v/>
      </c>
      <c r="G13" s="4" t="str">
        <f>IF(ISBLANK(C13),"",IF(Hypothèses!$B$3="Oui",IF(D13=Liste!$F$2,0%,VLOOKUP(D13,Hypothèses!$A$19:$B$36,2,FALSE)),""))</f>
        <v/>
      </c>
      <c r="H13" s="1" t="str">
        <f>IF(ISBLANK(C13),"",IF(Hypothèses!$B$3="Oui",F13*(1-G13),F13))</f>
        <v/>
      </c>
    </row>
    <row r="14" spans="1:8" x14ac:dyDescent="0.3">
      <c r="A14" s="2">
        <v>13</v>
      </c>
      <c r="B14" s="9"/>
      <c r="C14" s="12"/>
      <c r="D14" s="11"/>
      <c r="E14" s="1" t="str">
        <f>IF(ISBLANK(C14),"",IF(C14&gt;=Hypothèses!$G$15,Hypothèses!$A$15,IF(C14&gt;=Hypothèses!$G$14,Hypothèses!$A$14,IF(C14&gt;=Hypothèses!$G$13,Hypothèses!$A$13,IF(C14&gt;=Hypothèses!$G$12,Hypothèses!$A$12,IF(C14&gt;=Hypothèses!$G$11,Hypothèses!$A$11,IF(C14&gt;=Hypothèses!$G$10,Hypothèses!$A$10,Hypothèses!$A$9)))))))</f>
        <v/>
      </c>
      <c r="F14" s="1" t="str">
        <f>IF(ISBLANK(C14),"",VLOOKUP(E14,Hypothèses!$A$9:$I$15,9,FALSE))</f>
        <v/>
      </c>
      <c r="G14" s="4" t="str">
        <f>IF(ISBLANK(C14),"",IF(Hypothèses!$B$3="Oui",IF(D14=Liste!$F$2,0%,VLOOKUP(D14,Hypothèses!$A$19:$B$36,2,FALSE)),""))</f>
        <v/>
      </c>
      <c r="H14" s="1" t="str">
        <f>IF(ISBLANK(C14),"",IF(Hypothèses!$B$3="Oui",F14*(1-G14),F14))</f>
        <v/>
      </c>
    </row>
    <row r="15" spans="1:8" x14ac:dyDescent="0.3">
      <c r="A15" s="2">
        <v>14</v>
      </c>
      <c r="B15" s="9"/>
      <c r="C15" s="12"/>
      <c r="D15" s="11"/>
      <c r="E15" s="1" t="str">
        <f>IF(ISBLANK(C15),"",IF(C15&gt;=Hypothèses!$G$15,Hypothèses!$A$15,IF(C15&gt;=Hypothèses!$G$14,Hypothèses!$A$14,IF(C15&gt;=Hypothèses!$G$13,Hypothèses!$A$13,IF(C15&gt;=Hypothèses!$G$12,Hypothèses!$A$12,IF(C15&gt;=Hypothèses!$G$11,Hypothèses!$A$11,IF(C15&gt;=Hypothèses!$G$10,Hypothèses!$A$10,Hypothèses!$A$9)))))))</f>
        <v/>
      </c>
      <c r="F15" s="1" t="str">
        <f>IF(ISBLANK(C15),"",VLOOKUP(E15,Hypothèses!$A$9:$I$15,9,FALSE))</f>
        <v/>
      </c>
      <c r="G15" s="4" t="str">
        <f>IF(ISBLANK(C15),"",IF(Hypothèses!$B$3="Oui",IF(D15=Liste!$F$2,0%,VLOOKUP(D15,Hypothèses!$A$19:$B$36,2,FALSE)),""))</f>
        <v/>
      </c>
      <c r="H15" s="1" t="str">
        <f>IF(ISBLANK(C15),"",IF(Hypothèses!$B$3="Oui",F15*(1-G15),F15))</f>
        <v/>
      </c>
    </row>
    <row r="16" spans="1:8" x14ac:dyDescent="0.3">
      <c r="A16" s="2">
        <v>15</v>
      </c>
      <c r="B16" s="9"/>
      <c r="C16" s="12"/>
      <c r="D16" s="11"/>
      <c r="E16" s="1" t="str">
        <f>IF(ISBLANK(C16),"",IF(C16&gt;=Hypothèses!$G$15,Hypothèses!$A$15,IF(C16&gt;=Hypothèses!$G$14,Hypothèses!$A$14,IF(C16&gt;=Hypothèses!$G$13,Hypothèses!$A$13,IF(C16&gt;=Hypothèses!$G$12,Hypothèses!$A$12,IF(C16&gt;=Hypothèses!$G$11,Hypothèses!$A$11,IF(C16&gt;=Hypothèses!$G$10,Hypothèses!$A$10,Hypothèses!$A$9)))))))</f>
        <v/>
      </c>
      <c r="F16" s="1" t="str">
        <f>IF(ISBLANK(C16),"",VLOOKUP(E16,Hypothèses!$A$9:$I$15,9,FALSE))</f>
        <v/>
      </c>
      <c r="G16" s="4" t="str">
        <f>IF(ISBLANK(C16),"",IF(Hypothèses!$B$3="Oui",IF(D16=Liste!$F$2,0%,VLOOKUP(D16,Hypothèses!$A$19:$B$36,2,FALSE)),""))</f>
        <v/>
      </c>
      <c r="H16" s="1" t="str">
        <f>IF(ISBLANK(C16),"",IF(Hypothèses!$B$3="Oui",F16*(1-G16),F16))</f>
        <v/>
      </c>
    </row>
    <row r="17" spans="1:8" x14ac:dyDescent="0.3">
      <c r="A17" s="2">
        <v>16</v>
      </c>
      <c r="B17" s="9"/>
      <c r="C17" s="12"/>
      <c r="D17" s="11"/>
      <c r="E17" s="1" t="str">
        <f>IF(ISBLANK(C17),"",IF(C17&gt;=Hypothèses!$G$15,Hypothèses!$A$15,IF(C17&gt;=Hypothèses!$G$14,Hypothèses!$A$14,IF(C17&gt;=Hypothèses!$G$13,Hypothèses!$A$13,IF(C17&gt;=Hypothèses!$G$12,Hypothèses!$A$12,IF(C17&gt;=Hypothèses!$G$11,Hypothèses!$A$11,IF(C17&gt;=Hypothèses!$G$10,Hypothèses!$A$10,Hypothèses!$A$9)))))))</f>
        <v/>
      </c>
      <c r="F17" s="1" t="str">
        <f>IF(ISBLANK(C17),"",VLOOKUP(E17,Hypothèses!$A$9:$I$15,9,FALSE))</f>
        <v/>
      </c>
      <c r="G17" s="4" t="str">
        <f>IF(ISBLANK(C17),"",IF(Hypothèses!$B$3="Oui",IF(D17=Liste!$F$2,0%,VLOOKUP(D17,Hypothèses!$A$19:$B$36,2,FALSE)),""))</f>
        <v/>
      </c>
      <c r="H17" s="1" t="str">
        <f>IF(ISBLANK(C17),"",IF(Hypothèses!$B$3="Oui",F17*(1-G17),F17))</f>
        <v/>
      </c>
    </row>
    <row r="18" spans="1:8" x14ac:dyDescent="0.3">
      <c r="A18" s="2">
        <v>17</v>
      </c>
      <c r="B18" s="9"/>
      <c r="C18" s="12"/>
      <c r="D18" s="11"/>
      <c r="E18" s="1" t="str">
        <f>IF(ISBLANK(C18),"",IF(C18&gt;=Hypothèses!$G$15,Hypothèses!$A$15,IF(C18&gt;=Hypothèses!$G$14,Hypothèses!$A$14,IF(C18&gt;=Hypothèses!$G$13,Hypothèses!$A$13,IF(C18&gt;=Hypothèses!$G$12,Hypothèses!$A$12,IF(C18&gt;=Hypothèses!$G$11,Hypothèses!$A$11,IF(C18&gt;=Hypothèses!$G$10,Hypothèses!$A$10,Hypothèses!$A$9)))))))</f>
        <v/>
      </c>
      <c r="F18" s="1" t="str">
        <f>IF(ISBLANK(C18),"",VLOOKUP(E18,Hypothèses!$A$9:$I$15,9,FALSE))</f>
        <v/>
      </c>
      <c r="G18" s="4" t="str">
        <f>IF(ISBLANK(C18),"",IF(Hypothèses!$B$3="Oui",IF(D18=Liste!$F$2,0%,VLOOKUP(D18,Hypothèses!$A$19:$B$36,2,FALSE)),""))</f>
        <v/>
      </c>
      <c r="H18" s="1" t="str">
        <f>IF(ISBLANK(C18),"",IF(Hypothèses!$B$3="Oui",F18*(1-G18),F18))</f>
        <v/>
      </c>
    </row>
    <row r="19" spans="1:8" x14ac:dyDescent="0.3">
      <c r="A19" s="2">
        <v>18</v>
      </c>
      <c r="B19" s="9"/>
      <c r="C19" s="12"/>
      <c r="D19" s="11"/>
      <c r="E19" s="1" t="str">
        <f>IF(ISBLANK(C19),"",IF(C19&gt;=Hypothèses!$G$15,Hypothèses!$A$15,IF(C19&gt;=Hypothèses!$G$14,Hypothèses!$A$14,IF(C19&gt;=Hypothèses!$G$13,Hypothèses!$A$13,IF(C19&gt;=Hypothèses!$G$12,Hypothèses!$A$12,IF(C19&gt;=Hypothèses!$G$11,Hypothèses!$A$11,IF(C19&gt;=Hypothèses!$G$10,Hypothèses!$A$10,Hypothèses!$A$9)))))))</f>
        <v/>
      </c>
      <c r="F19" s="1" t="str">
        <f>IF(ISBLANK(C19),"",VLOOKUP(E19,Hypothèses!$A$9:$I$15,9,FALSE))</f>
        <v/>
      </c>
      <c r="G19" s="4" t="str">
        <f>IF(ISBLANK(C19),"",IF(Hypothèses!$B$3="Oui",IF(D19=Liste!$F$2,0%,VLOOKUP(D19,Hypothèses!$A$19:$B$36,2,FALSE)),""))</f>
        <v/>
      </c>
      <c r="H19" s="1" t="str">
        <f>IF(ISBLANK(C19),"",IF(Hypothèses!$B$3="Oui",F19*(1-G19),F19))</f>
        <v/>
      </c>
    </row>
    <row r="20" spans="1:8" x14ac:dyDescent="0.3">
      <c r="A20" s="2">
        <v>19</v>
      </c>
      <c r="B20" s="9"/>
      <c r="C20" s="12"/>
      <c r="D20" s="11"/>
      <c r="E20" s="1" t="str">
        <f>IF(ISBLANK(C20),"",IF(C20&gt;=Hypothèses!$G$15,Hypothèses!$A$15,IF(C20&gt;=Hypothèses!$G$14,Hypothèses!$A$14,IF(C20&gt;=Hypothèses!$G$13,Hypothèses!$A$13,IF(C20&gt;=Hypothèses!$G$12,Hypothèses!$A$12,IF(C20&gt;=Hypothèses!$G$11,Hypothèses!$A$11,IF(C20&gt;=Hypothèses!$G$10,Hypothèses!$A$10,Hypothèses!$A$9)))))))</f>
        <v/>
      </c>
      <c r="F20" s="1" t="str">
        <f>IF(ISBLANK(C20),"",VLOOKUP(E20,Hypothèses!$A$9:$I$15,9,FALSE))</f>
        <v/>
      </c>
      <c r="G20" s="4" t="str">
        <f>IF(ISBLANK(C20),"",IF(Hypothèses!$B$3="Oui",IF(D20=Liste!$F$2,0%,VLOOKUP(D20,Hypothèses!$A$19:$B$36,2,FALSE)),""))</f>
        <v/>
      </c>
      <c r="H20" s="1" t="str">
        <f>IF(ISBLANK(C20),"",IF(Hypothèses!$B$3="Oui",F20*(1-G20),F20))</f>
        <v/>
      </c>
    </row>
    <row r="21" spans="1:8" x14ac:dyDescent="0.3">
      <c r="A21" s="2">
        <v>20</v>
      </c>
      <c r="B21" s="9"/>
      <c r="C21" s="12"/>
      <c r="D21" s="11"/>
      <c r="E21" s="1" t="str">
        <f>IF(ISBLANK(C21),"",IF(C21&gt;=Hypothèses!$G$15,Hypothèses!$A$15,IF(C21&gt;=Hypothèses!$G$14,Hypothèses!$A$14,IF(C21&gt;=Hypothèses!$G$13,Hypothèses!$A$13,IF(C21&gt;=Hypothèses!$G$12,Hypothèses!$A$12,IF(C21&gt;=Hypothèses!$G$11,Hypothèses!$A$11,IF(C21&gt;=Hypothèses!$G$10,Hypothèses!$A$10,Hypothèses!$A$9)))))))</f>
        <v/>
      </c>
      <c r="F21" s="1" t="str">
        <f>IF(ISBLANK(C21),"",VLOOKUP(E21,Hypothèses!$A$9:$I$15,9,FALSE))</f>
        <v/>
      </c>
      <c r="G21" s="4" t="str">
        <f>IF(ISBLANK(C21),"",IF(Hypothèses!$B$3="Oui",IF(D21=Liste!$F$2,0%,VLOOKUP(D21,Hypothèses!$A$19:$B$36,2,FALSE)),""))</f>
        <v/>
      </c>
      <c r="H21" s="1" t="str">
        <f>IF(ISBLANK(C21),"",IF(Hypothèses!$B$3="Oui",F21*(1-G21),F21))</f>
        <v/>
      </c>
    </row>
    <row r="22" spans="1:8" x14ac:dyDescent="0.3">
      <c r="A22" s="2">
        <v>21</v>
      </c>
      <c r="B22" s="9"/>
      <c r="C22" s="12"/>
      <c r="D22" s="11"/>
      <c r="E22" s="1" t="str">
        <f>IF(ISBLANK(C22),"",IF(C22&gt;=Hypothèses!$G$15,Hypothèses!$A$15,IF(C22&gt;=Hypothèses!$G$14,Hypothèses!$A$14,IF(C22&gt;=Hypothèses!$G$13,Hypothèses!$A$13,IF(C22&gt;=Hypothèses!$G$12,Hypothèses!$A$12,IF(C22&gt;=Hypothèses!$G$11,Hypothèses!$A$11,IF(C22&gt;=Hypothèses!$G$10,Hypothèses!$A$10,Hypothèses!$A$9)))))))</f>
        <v/>
      </c>
      <c r="F22" s="1" t="str">
        <f>IF(ISBLANK(C22),"",VLOOKUP(E22,Hypothèses!$A$9:$I$15,9,FALSE))</f>
        <v/>
      </c>
      <c r="G22" s="4" t="str">
        <f>IF(ISBLANK(C22),"",IF(Hypothèses!$B$3="Oui",IF(D22=Liste!$F$2,0%,VLOOKUP(D22,Hypothèses!$A$19:$B$36,2,FALSE)),""))</f>
        <v/>
      </c>
      <c r="H22" s="1" t="str">
        <f>IF(ISBLANK(C22),"",IF(Hypothèses!$B$3="Oui",F22*(1-G22),F22))</f>
        <v/>
      </c>
    </row>
    <row r="23" spans="1:8" x14ac:dyDescent="0.3">
      <c r="A23" s="2">
        <v>22</v>
      </c>
      <c r="B23" s="9"/>
      <c r="C23" s="12"/>
      <c r="D23" s="11"/>
      <c r="E23" s="1" t="str">
        <f>IF(ISBLANK(C23),"",IF(C23&gt;=Hypothèses!$G$15,Hypothèses!$A$15,IF(C23&gt;=Hypothèses!$G$14,Hypothèses!$A$14,IF(C23&gt;=Hypothèses!$G$13,Hypothèses!$A$13,IF(C23&gt;=Hypothèses!$G$12,Hypothèses!$A$12,IF(C23&gt;=Hypothèses!$G$11,Hypothèses!$A$11,IF(C23&gt;=Hypothèses!$G$10,Hypothèses!$A$10,Hypothèses!$A$9)))))))</f>
        <v/>
      </c>
      <c r="F23" s="1" t="str">
        <f>IF(ISBLANK(C23),"",VLOOKUP(E23,Hypothèses!$A$9:$I$15,9,FALSE))</f>
        <v/>
      </c>
      <c r="G23" s="4" t="str">
        <f>IF(ISBLANK(C23),"",IF(Hypothèses!$B$3="Oui",IF(D23=Liste!$F$2,0%,VLOOKUP(D23,Hypothèses!$A$19:$B$36,2,FALSE)),""))</f>
        <v/>
      </c>
      <c r="H23" s="1" t="str">
        <f>IF(ISBLANK(C23),"",IF(Hypothèses!$B$3="Oui",F23*(1-G23),F23))</f>
        <v/>
      </c>
    </row>
    <row r="24" spans="1:8" x14ac:dyDescent="0.3">
      <c r="A24" s="2">
        <v>23</v>
      </c>
      <c r="B24" s="9"/>
      <c r="C24" s="12"/>
      <c r="D24" s="11"/>
      <c r="E24" s="1" t="str">
        <f>IF(ISBLANK(C24),"",IF(C24&gt;=Hypothèses!$G$15,Hypothèses!$A$15,IF(C24&gt;=Hypothèses!$G$14,Hypothèses!$A$14,IF(C24&gt;=Hypothèses!$G$13,Hypothèses!$A$13,IF(C24&gt;=Hypothèses!$G$12,Hypothèses!$A$12,IF(C24&gt;=Hypothèses!$G$11,Hypothèses!$A$11,IF(C24&gt;=Hypothèses!$G$10,Hypothèses!$A$10,Hypothèses!$A$9)))))))</f>
        <v/>
      </c>
      <c r="F24" s="1" t="str">
        <f>IF(ISBLANK(C24),"",VLOOKUP(E24,Hypothèses!$A$9:$I$15,9,FALSE))</f>
        <v/>
      </c>
      <c r="G24" s="4" t="str">
        <f>IF(ISBLANK(C24),"",IF(Hypothèses!$B$3="Oui",IF(D24=Liste!$F$2,0%,VLOOKUP(D24,Hypothèses!$A$19:$B$36,2,FALSE)),""))</f>
        <v/>
      </c>
      <c r="H24" s="1" t="str">
        <f>IF(ISBLANK(C24),"",IF(Hypothèses!$B$3="Oui",F24*(1-G24),F24))</f>
        <v/>
      </c>
    </row>
    <row r="25" spans="1:8" x14ac:dyDescent="0.3">
      <c r="A25" s="2">
        <v>24</v>
      </c>
      <c r="B25" s="9"/>
      <c r="C25" s="12"/>
      <c r="D25" s="11"/>
      <c r="E25" s="1" t="str">
        <f>IF(ISBLANK(C25),"",IF(C25&gt;=Hypothèses!$G$15,Hypothèses!$A$15,IF(C25&gt;=Hypothèses!$G$14,Hypothèses!$A$14,IF(C25&gt;=Hypothèses!$G$13,Hypothèses!$A$13,IF(C25&gt;=Hypothèses!$G$12,Hypothèses!$A$12,IF(C25&gt;=Hypothèses!$G$11,Hypothèses!$A$11,IF(C25&gt;=Hypothèses!$G$10,Hypothèses!$A$10,Hypothèses!$A$9)))))))</f>
        <v/>
      </c>
      <c r="F25" s="1" t="str">
        <f>IF(ISBLANK(C25),"",VLOOKUP(E25,Hypothèses!$A$9:$I$15,9,FALSE))</f>
        <v/>
      </c>
      <c r="G25" s="4" t="str">
        <f>IF(ISBLANK(C25),"",IF(Hypothèses!$B$3="Oui",IF(D25=Liste!$F$2,0%,VLOOKUP(D25,Hypothèses!$A$19:$B$36,2,FALSE)),""))</f>
        <v/>
      </c>
      <c r="H25" s="1" t="str">
        <f>IF(ISBLANK(C25),"",IF(Hypothèses!$B$3="Oui",F25*(1-G25),F25))</f>
        <v/>
      </c>
    </row>
    <row r="26" spans="1:8" x14ac:dyDescent="0.3">
      <c r="A26" s="2">
        <v>25</v>
      </c>
      <c r="B26" s="9"/>
      <c r="C26" s="12"/>
      <c r="D26" s="11"/>
      <c r="E26" s="1" t="str">
        <f>IF(ISBLANK(C26),"",IF(C26&gt;=Hypothèses!$G$15,Hypothèses!$A$15,IF(C26&gt;=Hypothèses!$G$14,Hypothèses!$A$14,IF(C26&gt;=Hypothèses!$G$13,Hypothèses!$A$13,IF(C26&gt;=Hypothèses!$G$12,Hypothèses!$A$12,IF(C26&gt;=Hypothèses!$G$11,Hypothèses!$A$11,IF(C26&gt;=Hypothèses!$G$10,Hypothèses!$A$10,Hypothèses!$A$9)))))))</f>
        <v/>
      </c>
      <c r="F26" s="1" t="str">
        <f>IF(ISBLANK(C26),"",VLOOKUP(E26,Hypothèses!$A$9:$I$15,9,FALSE))</f>
        <v/>
      </c>
      <c r="G26" s="4" t="str">
        <f>IF(ISBLANK(C26),"",IF(Hypothèses!$B$3="Oui",IF(D26=Liste!$F$2,0%,VLOOKUP(D26,Hypothèses!$A$19:$B$36,2,FALSE)),""))</f>
        <v/>
      </c>
      <c r="H26" s="1" t="str">
        <f>IF(ISBLANK(C26),"",IF(Hypothèses!$B$3="Oui",F26*(1-G26),F26))</f>
        <v/>
      </c>
    </row>
    <row r="27" spans="1:8" x14ac:dyDescent="0.3">
      <c r="A27" s="2">
        <v>26</v>
      </c>
      <c r="B27" s="9"/>
      <c r="C27" s="12"/>
      <c r="D27" s="11"/>
      <c r="E27" s="1" t="str">
        <f>IF(ISBLANK(C27),"",IF(C27&gt;=Hypothèses!$G$15,Hypothèses!$A$15,IF(C27&gt;=Hypothèses!$G$14,Hypothèses!$A$14,IF(C27&gt;=Hypothèses!$G$13,Hypothèses!$A$13,IF(C27&gt;=Hypothèses!$G$12,Hypothèses!$A$12,IF(C27&gt;=Hypothèses!$G$11,Hypothèses!$A$11,IF(C27&gt;=Hypothèses!$G$10,Hypothèses!$A$10,Hypothèses!$A$9)))))))</f>
        <v/>
      </c>
      <c r="F27" s="1" t="str">
        <f>IF(ISBLANK(C27),"",VLOOKUP(E27,Hypothèses!$A$9:$I$15,9,FALSE))</f>
        <v/>
      </c>
      <c r="G27" s="4" t="str">
        <f>IF(ISBLANK(C27),"",IF(Hypothèses!$B$3="Oui",IF(D27=Liste!$F$2,0%,VLOOKUP(D27,Hypothèses!$A$19:$B$36,2,FALSE)),""))</f>
        <v/>
      </c>
      <c r="H27" s="1" t="str">
        <f>IF(ISBLANK(C27),"",IF(Hypothèses!$B$3="Oui",F27*(1-G27),F27))</f>
        <v/>
      </c>
    </row>
    <row r="28" spans="1:8" x14ac:dyDescent="0.3">
      <c r="A28" s="2">
        <v>27</v>
      </c>
      <c r="B28" s="9"/>
      <c r="C28" s="12"/>
      <c r="D28" s="11"/>
      <c r="E28" s="1" t="str">
        <f>IF(ISBLANK(C28),"",IF(C28&gt;=Hypothèses!$G$15,Hypothèses!$A$15,IF(C28&gt;=Hypothèses!$G$14,Hypothèses!$A$14,IF(C28&gt;=Hypothèses!$G$13,Hypothèses!$A$13,IF(C28&gt;=Hypothèses!$G$12,Hypothèses!$A$12,IF(C28&gt;=Hypothèses!$G$11,Hypothèses!$A$11,IF(C28&gt;=Hypothèses!$G$10,Hypothèses!$A$10,Hypothèses!$A$9)))))))</f>
        <v/>
      </c>
      <c r="F28" s="1" t="str">
        <f>IF(ISBLANK(C28),"",VLOOKUP(E28,Hypothèses!$A$9:$I$15,9,FALSE))</f>
        <v/>
      </c>
      <c r="G28" s="4" t="str">
        <f>IF(ISBLANK(C28),"",IF(Hypothèses!$B$3="Oui",IF(D28=Liste!$F$2,0%,VLOOKUP(D28,Hypothèses!$A$19:$B$36,2,FALSE)),""))</f>
        <v/>
      </c>
      <c r="H28" s="1" t="str">
        <f>IF(ISBLANK(C28),"",IF(Hypothèses!$B$3="Oui",F28*(1-G28),F28))</f>
        <v/>
      </c>
    </row>
    <row r="29" spans="1:8" x14ac:dyDescent="0.3">
      <c r="A29" s="2">
        <v>28</v>
      </c>
      <c r="B29" s="9"/>
      <c r="C29" s="12"/>
      <c r="D29" s="11"/>
      <c r="E29" s="1" t="str">
        <f>IF(ISBLANK(C29),"",IF(C29&gt;=Hypothèses!$G$15,Hypothèses!$A$15,IF(C29&gt;=Hypothèses!$G$14,Hypothèses!$A$14,IF(C29&gt;=Hypothèses!$G$13,Hypothèses!$A$13,IF(C29&gt;=Hypothèses!$G$12,Hypothèses!$A$12,IF(C29&gt;=Hypothèses!$G$11,Hypothèses!$A$11,IF(C29&gt;=Hypothèses!$G$10,Hypothèses!$A$10,Hypothèses!$A$9)))))))</f>
        <v/>
      </c>
      <c r="F29" s="1" t="str">
        <f>IF(ISBLANK(C29),"",VLOOKUP(E29,Hypothèses!$A$9:$I$15,9,FALSE))</f>
        <v/>
      </c>
      <c r="G29" s="4" t="str">
        <f>IF(ISBLANK(C29),"",IF(Hypothèses!$B$3="Oui",IF(D29=Liste!$F$2,0%,VLOOKUP(D29,Hypothèses!$A$19:$B$36,2,FALSE)),""))</f>
        <v/>
      </c>
      <c r="H29" s="1" t="str">
        <f>IF(ISBLANK(C29),"",IF(Hypothèses!$B$3="Oui",F29*(1-G29),F29))</f>
        <v/>
      </c>
    </row>
    <row r="30" spans="1:8" x14ac:dyDescent="0.3">
      <c r="A30" s="2">
        <v>29</v>
      </c>
      <c r="B30" s="9"/>
      <c r="C30" s="12"/>
      <c r="D30" s="11"/>
      <c r="E30" s="1" t="str">
        <f>IF(ISBLANK(C30),"",IF(C30&gt;=Hypothèses!$G$15,Hypothèses!$A$15,IF(C30&gt;=Hypothèses!$G$14,Hypothèses!$A$14,IF(C30&gt;=Hypothèses!$G$13,Hypothèses!$A$13,IF(C30&gt;=Hypothèses!$G$12,Hypothèses!$A$12,IF(C30&gt;=Hypothèses!$G$11,Hypothèses!$A$11,IF(C30&gt;=Hypothèses!$G$10,Hypothèses!$A$10,Hypothèses!$A$9)))))))</f>
        <v/>
      </c>
      <c r="F30" s="1" t="str">
        <f>IF(ISBLANK(C30),"",VLOOKUP(E30,Hypothèses!$A$9:$I$15,9,FALSE))</f>
        <v/>
      </c>
      <c r="G30" s="4" t="str">
        <f>IF(ISBLANK(C30),"",IF(Hypothèses!$B$3="Oui",IF(D30=Liste!$F$2,0%,VLOOKUP(D30,Hypothèses!$A$19:$B$36,2,FALSE)),""))</f>
        <v/>
      </c>
      <c r="H30" s="1" t="str">
        <f>IF(ISBLANK(C30),"",IF(Hypothèses!$B$3="Oui",F30*(1-G30),F30))</f>
        <v/>
      </c>
    </row>
    <row r="31" spans="1:8" x14ac:dyDescent="0.3">
      <c r="A31" s="2">
        <v>30</v>
      </c>
      <c r="B31" s="9"/>
      <c r="C31" s="12"/>
      <c r="D31" s="11"/>
      <c r="E31" s="1" t="str">
        <f>IF(ISBLANK(C31),"",IF(C31&gt;=Hypothèses!$G$15,Hypothèses!$A$15,IF(C31&gt;=Hypothèses!$G$14,Hypothèses!$A$14,IF(C31&gt;=Hypothèses!$G$13,Hypothèses!$A$13,IF(C31&gt;=Hypothèses!$G$12,Hypothèses!$A$12,IF(C31&gt;=Hypothèses!$G$11,Hypothèses!$A$11,IF(C31&gt;=Hypothèses!$G$10,Hypothèses!$A$10,Hypothèses!$A$9)))))))</f>
        <v/>
      </c>
      <c r="F31" s="1" t="str">
        <f>IF(ISBLANK(C31),"",VLOOKUP(E31,Hypothèses!$A$9:$I$15,9,FALSE))</f>
        <v/>
      </c>
      <c r="G31" s="4" t="str">
        <f>IF(ISBLANK(C31),"",IF(Hypothèses!$B$3="Oui",IF(D31=Liste!$F$2,0%,VLOOKUP(D31,Hypothèses!$A$19:$B$36,2,FALSE)),""))</f>
        <v/>
      </c>
      <c r="H31" s="1" t="str">
        <f>IF(ISBLANK(C31),"",IF(Hypothèses!$B$3="Oui",F31*(1-G31),F31))</f>
        <v/>
      </c>
    </row>
    <row r="32" spans="1:8" x14ac:dyDescent="0.3">
      <c r="A32" s="2">
        <v>31</v>
      </c>
      <c r="B32" s="9"/>
      <c r="C32" s="12"/>
      <c r="D32" s="11"/>
      <c r="E32" s="1" t="str">
        <f>IF(ISBLANK(C32),"",IF(C32&gt;=Hypothèses!$G$15,Hypothèses!$A$15,IF(C32&gt;=Hypothèses!$G$14,Hypothèses!$A$14,IF(C32&gt;=Hypothèses!$G$13,Hypothèses!$A$13,IF(C32&gt;=Hypothèses!$G$12,Hypothèses!$A$12,IF(C32&gt;=Hypothèses!$G$11,Hypothèses!$A$11,IF(C32&gt;=Hypothèses!$G$10,Hypothèses!$A$10,Hypothèses!$A$9)))))))</f>
        <v/>
      </c>
      <c r="F32" s="1" t="str">
        <f>IF(ISBLANK(C32),"",VLOOKUP(E32,Hypothèses!$A$9:$I$15,9,FALSE))</f>
        <v/>
      </c>
      <c r="G32" s="4" t="str">
        <f>IF(ISBLANK(C32),"",IF(Hypothèses!$B$3="Oui",IF(D32=Liste!$F$2,0%,VLOOKUP(D32,Hypothèses!$A$19:$B$36,2,FALSE)),""))</f>
        <v/>
      </c>
      <c r="H32" s="1" t="str">
        <f>IF(ISBLANK(C32),"",IF(Hypothèses!$B$3="Oui",F32*(1-G32),F32))</f>
        <v/>
      </c>
    </row>
    <row r="33" spans="1:8" x14ac:dyDescent="0.3">
      <c r="A33" s="2">
        <v>32</v>
      </c>
      <c r="B33" s="9"/>
      <c r="C33" s="12"/>
      <c r="D33" s="11"/>
      <c r="E33" s="1" t="str">
        <f>IF(ISBLANK(C33),"",IF(C33&gt;=Hypothèses!$G$15,Hypothèses!$A$15,IF(C33&gt;=Hypothèses!$G$14,Hypothèses!$A$14,IF(C33&gt;=Hypothèses!$G$13,Hypothèses!$A$13,IF(C33&gt;=Hypothèses!$G$12,Hypothèses!$A$12,IF(C33&gt;=Hypothèses!$G$11,Hypothèses!$A$11,IF(C33&gt;=Hypothèses!$G$10,Hypothèses!$A$10,Hypothèses!$A$9)))))))</f>
        <v/>
      </c>
      <c r="F33" s="1" t="str">
        <f>IF(ISBLANK(C33),"",VLOOKUP(E33,Hypothèses!$A$9:$I$15,9,FALSE))</f>
        <v/>
      </c>
      <c r="G33" s="4" t="str">
        <f>IF(ISBLANK(C33),"",IF(Hypothèses!$B$3="Oui",IF(D33=Liste!$F$2,0%,VLOOKUP(D33,Hypothèses!$A$19:$B$36,2,FALSE)),""))</f>
        <v/>
      </c>
      <c r="H33" s="1" t="str">
        <f>IF(ISBLANK(C33),"",IF(Hypothèses!$B$3="Oui",F33*(1-G33),F33))</f>
        <v/>
      </c>
    </row>
    <row r="34" spans="1:8" x14ac:dyDescent="0.3">
      <c r="A34" s="2">
        <v>33</v>
      </c>
      <c r="B34" s="9"/>
      <c r="C34" s="12"/>
      <c r="D34" s="11"/>
      <c r="E34" s="1" t="str">
        <f>IF(ISBLANK(C34),"",IF(C34&gt;=Hypothèses!$G$15,Hypothèses!$A$15,IF(C34&gt;=Hypothèses!$G$14,Hypothèses!$A$14,IF(C34&gt;=Hypothèses!$G$13,Hypothèses!$A$13,IF(C34&gt;=Hypothèses!$G$12,Hypothèses!$A$12,IF(C34&gt;=Hypothèses!$G$11,Hypothèses!$A$11,IF(C34&gt;=Hypothèses!$G$10,Hypothèses!$A$10,Hypothèses!$A$9)))))))</f>
        <v/>
      </c>
      <c r="F34" s="1" t="str">
        <f>IF(ISBLANK(C34),"",VLOOKUP(E34,Hypothèses!$A$9:$I$15,9,FALSE))</f>
        <v/>
      </c>
      <c r="G34" s="4" t="str">
        <f>IF(ISBLANK(C34),"",IF(Hypothèses!$B$3="Oui",IF(D34=Liste!$F$2,0%,VLOOKUP(D34,Hypothèses!$A$19:$B$36,2,FALSE)),""))</f>
        <v/>
      </c>
      <c r="H34" s="1" t="str">
        <f>IF(ISBLANK(C34),"",IF(Hypothèses!$B$3="Oui",F34*(1-G34),F34))</f>
        <v/>
      </c>
    </row>
    <row r="35" spans="1:8" x14ac:dyDescent="0.3">
      <c r="A35" s="2">
        <v>34</v>
      </c>
      <c r="B35" s="9"/>
      <c r="C35" s="12"/>
      <c r="D35" s="11"/>
      <c r="E35" s="1" t="str">
        <f>IF(ISBLANK(C35),"",IF(C35&gt;=Hypothèses!$G$15,Hypothèses!$A$15,IF(C35&gt;=Hypothèses!$G$14,Hypothèses!$A$14,IF(C35&gt;=Hypothèses!$G$13,Hypothèses!$A$13,IF(C35&gt;=Hypothèses!$G$12,Hypothèses!$A$12,IF(C35&gt;=Hypothèses!$G$11,Hypothèses!$A$11,IF(C35&gt;=Hypothèses!$G$10,Hypothèses!$A$10,Hypothèses!$A$9)))))))</f>
        <v/>
      </c>
      <c r="F35" s="1" t="str">
        <f>IF(ISBLANK(C35),"",VLOOKUP(E35,Hypothèses!$A$9:$I$15,9,FALSE))</f>
        <v/>
      </c>
      <c r="G35" s="4" t="str">
        <f>IF(ISBLANK(C35),"",IF(Hypothèses!$B$3="Oui",IF(D35=Liste!$F$2,0%,VLOOKUP(D35,Hypothèses!$A$19:$B$36,2,FALSE)),""))</f>
        <v/>
      </c>
      <c r="H35" s="1" t="str">
        <f>IF(ISBLANK(C35),"",IF(Hypothèses!$B$3="Oui",F35*(1-G35),F35))</f>
        <v/>
      </c>
    </row>
    <row r="36" spans="1:8" x14ac:dyDescent="0.3">
      <c r="A36" s="2">
        <v>35</v>
      </c>
      <c r="B36" s="9"/>
      <c r="C36" s="12"/>
      <c r="D36" s="11"/>
      <c r="E36" s="1" t="str">
        <f>IF(ISBLANK(C36),"",IF(C36&gt;=Hypothèses!$G$15,Hypothèses!$A$15,IF(C36&gt;=Hypothèses!$G$14,Hypothèses!$A$14,IF(C36&gt;=Hypothèses!$G$13,Hypothèses!$A$13,IF(C36&gt;=Hypothèses!$G$12,Hypothèses!$A$12,IF(C36&gt;=Hypothèses!$G$11,Hypothèses!$A$11,IF(C36&gt;=Hypothèses!$G$10,Hypothèses!$A$10,Hypothèses!$A$9)))))))</f>
        <v/>
      </c>
      <c r="F36" s="1" t="str">
        <f>IF(ISBLANK(C36),"",VLOOKUP(E36,Hypothèses!$A$9:$I$15,9,FALSE))</f>
        <v/>
      </c>
      <c r="G36" s="4" t="str">
        <f>IF(ISBLANK(C36),"",IF(Hypothèses!$B$3="Oui",IF(D36=Liste!$F$2,0%,VLOOKUP(D36,Hypothèses!$A$19:$B$36,2,FALSE)),""))</f>
        <v/>
      </c>
      <c r="H36" s="1" t="str">
        <f>IF(ISBLANK(C36),"",IF(Hypothèses!$B$3="Oui",F36*(1-G36),F36))</f>
        <v/>
      </c>
    </row>
    <row r="37" spans="1:8" x14ac:dyDescent="0.3">
      <c r="A37" s="2">
        <v>36</v>
      </c>
      <c r="B37" s="9"/>
      <c r="C37" s="12"/>
      <c r="D37" s="11"/>
      <c r="E37" s="1" t="str">
        <f>IF(ISBLANK(C37),"",IF(C37&gt;=Hypothèses!$G$15,Hypothèses!$A$15,IF(C37&gt;=Hypothèses!$G$14,Hypothèses!$A$14,IF(C37&gt;=Hypothèses!$G$13,Hypothèses!$A$13,IF(C37&gt;=Hypothèses!$G$12,Hypothèses!$A$12,IF(C37&gt;=Hypothèses!$G$11,Hypothèses!$A$11,IF(C37&gt;=Hypothèses!$G$10,Hypothèses!$A$10,Hypothèses!$A$9)))))))</f>
        <v/>
      </c>
      <c r="F37" s="1" t="str">
        <f>IF(ISBLANK(C37),"",VLOOKUP(E37,Hypothèses!$A$9:$I$15,9,FALSE))</f>
        <v/>
      </c>
      <c r="G37" s="4" t="str">
        <f>IF(ISBLANK(C37),"",IF(Hypothèses!$B$3="Oui",IF(D37=Liste!$F$2,0%,VLOOKUP(D37,Hypothèses!$A$19:$B$36,2,FALSE)),""))</f>
        <v/>
      </c>
      <c r="H37" s="1" t="str">
        <f>IF(ISBLANK(C37),"",IF(Hypothèses!$B$3="Oui",F37*(1-G37),F37))</f>
        <v/>
      </c>
    </row>
    <row r="38" spans="1:8" x14ac:dyDescent="0.3">
      <c r="A38" s="2">
        <v>37</v>
      </c>
      <c r="B38" s="9"/>
      <c r="C38" s="12"/>
      <c r="D38" s="11"/>
      <c r="E38" s="1" t="str">
        <f>IF(ISBLANK(C38),"",IF(C38&gt;=Hypothèses!$G$15,Hypothèses!$A$15,IF(C38&gt;=Hypothèses!$G$14,Hypothèses!$A$14,IF(C38&gt;=Hypothèses!$G$13,Hypothèses!$A$13,IF(C38&gt;=Hypothèses!$G$12,Hypothèses!$A$12,IF(C38&gt;=Hypothèses!$G$11,Hypothèses!$A$11,IF(C38&gt;=Hypothèses!$G$10,Hypothèses!$A$10,Hypothèses!$A$9)))))))</f>
        <v/>
      </c>
      <c r="F38" s="1" t="str">
        <f>IF(ISBLANK(C38),"",VLOOKUP(E38,Hypothèses!$A$9:$I$15,9,FALSE))</f>
        <v/>
      </c>
      <c r="G38" s="4" t="str">
        <f>IF(ISBLANK(C38),"",IF(Hypothèses!$B$3="Oui",IF(D38=Liste!$F$2,0%,VLOOKUP(D38,Hypothèses!$A$19:$B$36,2,FALSE)),""))</f>
        <v/>
      </c>
      <c r="H38" s="1" t="str">
        <f>IF(ISBLANK(C38),"",IF(Hypothèses!$B$3="Oui",F38*(1-G38),F38))</f>
        <v/>
      </c>
    </row>
    <row r="39" spans="1:8" x14ac:dyDescent="0.3">
      <c r="A39" s="2">
        <v>38</v>
      </c>
      <c r="B39" s="9"/>
      <c r="C39" s="12"/>
      <c r="D39" s="11"/>
      <c r="E39" s="1" t="str">
        <f>IF(ISBLANK(C39),"",IF(C39&gt;=Hypothèses!$G$15,Hypothèses!$A$15,IF(C39&gt;=Hypothèses!$G$14,Hypothèses!$A$14,IF(C39&gt;=Hypothèses!$G$13,Hypothèses!$A$13,IF(C39&gt;=Hypothèses!$G$12,Hypothèses!$A$12,IF(C39&gt;=Hypothèses!$G$11,Hypothèses!$A$11,IF(C39&gt;=Hypothèses!$G$10,Hypothèses!$A$10,Hypothèses!$A$9)))))))</f>
        <v/>
      </c>
      <c r="F39" s="1" t="str">
        <f>IF(ISBLANK(C39),"",VLOOKUP(E39,Hypothèses!$A$9:$I$15,9,FALSE))</f>
        <v/>
      </c>
      <c r="G39" s="4" t="str">
        <f>IF(ISBLANK(C39),"",IF(Hypothèses!$B$3="Oui",IF(D39=Liste!$F$2,0%,VLOOKUP(D39,Hypothèses!$A$19:$B$36,2,FALSE)),""))</f>
        <v/>
      </c>
      <c r="H39" s="1" t="str">
        <f>IF(ISBLANK(C39),"",IF(Hypothèses!$B$3="Oui",F39*(1-G39),F39))</f>
        <v/>
      </c>
    </row>
    <row r="40" spans="1:8" x14ac:dyDescent="0.3">
      <c r="A40" s="2">
        <v>39</v>
      </c>
      <c r="B40" s="9"/>
      <c r="C40" s="12"/>
      <c r="D40" s="11"/>
      <c r="E40" s="1" t="str">
        <f>IF(ISBLANK(C40),"",IF(C40&gt;=Hypothèses!$G$15,Hypothèses!$A$15,IF(C40&gt;=Hypothèses!$G$14,Hypothèses!$A$14,IF(C40&gt;=Hypothèses!$G$13,Hypothèses!$A$13,IF(C40&gt;=Hypothèses!$G$12,Hypothèses!$A$12,IF(C40&gt;=Hypothèses!$G$11,Hypothèses!$A$11,IF(C40&gt;=Hypothèses!$G$10,Hypothèses!$A$10,Hypothèses!$A$9)))))))</f>
        <v/>
      </c>
      <c r="F40" s="1" t="str">
        <f>IF(ISBLANK(C40),"",VLOOKUP(E40,Hypothèses!$A$9:$I$15,9,FALSE))</f>
        <v/>
      </c>
      <c r="G40" s="4" t="str">
        <f>IF(ISBLANK(C40),"",IF(Hypothèses!$B$3="Oui",IF(D40=Liste!$F$2,0%,VLOOKUP(D40,Hypothèses!$A$19:$B$36,2,FALSE)),""))</f>
        <v/>
      </c>
      <c r="H40" s="1" t="str">
        <f>IF(ISBLANK(C40),"",IF(Hypothèses!$B$3="Oui",F40*(1-G40),F40))</f>
        <v/>
      </c>
    </row>
    <row r="41" spans="1:8" x14ac:dyDescent="0.3">
      <c r="A41" s="2">
        <v>40</v>
      </c>
      <c r="B41" s="9"/>
      <c r="C41" s="12"/>
      <c r="D41" s="11"/>
      <c r="E41" s="1" t="str">
        <f>IF(ISBLANK(C41),"",IF(C41&gt;=Hypothèses!$G$15,Hypothèses!$A$15,IF(C41&gt;=Hypothèses!$G$14,Hypothèses!$A$14,IF(C41&gt;=Hypothèses!$G$13,Hypothèses!$A$13,IF(C41&gt;=Hypothèses!$G$12,Hypothèses!$A$12,IF(C41&gt;=Hypothèses!$G$11,Hypothèses!$A$11,IF(C41&gt;=Hypothèses!$G$10,Hypothèses!$A$10,Hypothèses!$A$9)))))))</f>
        <v/>
      </c>
      <c r="F41" s="1" t="str">
        <f>IF(ISBLANK(C41),"",VLOOKUP(E41,Hypothèses!$A$9:$I$15,9,FALSE))</f>
        <v/>
      </c>
      <c r="G41" s="4" t="str">
        <f>IF(ISBLANK(C41),"",IF(Hypothèses!$B$3="Oui",IF(D41=Liste!$F$2,0%,VLOOKUP(D41,Hypothèses!$A$19:$B$36,2,FALSE)),""))</f>
        <v/>
      </c>
      <c r="H41" s="1" t="str">
        <f>IF(ISBLANK(C41),"",IF(Hypothèses!$B$3="Oui",F41*(1-G41),F41))</f>
        <v/>
      </c>
    </row>
    <row r="42" spans="1:8" x14ac:dyDescent="0.3">
      <c r="A42" s="2">
        <v>41</v>
      </c>
      <c r="B42" s="9"/>
      <c r="C42" s="12"/>
      <c r="D42" s="11"/>
      <c r="E42" s="1" t="str">
        <f>IF(ISBLANK(C42),"",IF(C42&gt;=Hypothèses!$G$15,Hypothèses!$A$15,IF(C42&gt;=Hypothèses!$G$14,Hypothèses!$A$14,IF(C42&gt;=Hypothèses!$G$13,Hypothèses!$A$13,IF(C42&gt;=Hypothèses!$G$12,Hypothèses!$A$12,IF(C42&gt;=Hypothèses!$G$11,Hypothèses!$A$11,IF(C42&gt;=Hypothèses!$G$10,Hypothèses!$A$10,Hypothèses!$A$9)))))))</f>
        <v/>
      </c>
      <c r="F42" s="1" t="str">
        <f>IF(ISBLANK(C42),"",VLOOKUP(E42,Hypothèses!$A$9:$I$15,9,FALSE))</f>
        <v/>
      </c>
      <c r="G42" s="4" t="str">
        <f>IF(ISBLANK(C42),"",IF(Hypothèses!$B$3="Oui",IF(D42=Liste!$F$2,0%,VLOOKUP(D42,Hypothèses!$A$19:$B$36,2,FALSE)),""))</f>
        <v/>
      </c>
      <c r="H42" s="1" t="str">
        <f>IF(ISBLANK(C42),"",IF(Hypothèses!$B$3="Oui",F42*(1-G42),F42))</f>
        <v/>
      </c>
    </row>
    <row r="43" spans="1:8" x14ac:dyDescent="0.3">
      <c r="A43" s="2">
        <v>42</v>
      </c>
      <c r="B43" s="9"/>
      <c r="C43" s="12"/>
      <c r="D43" s="11"/>
      <c r="E43" s="1" t="str">
        <f>IF(ISBLANK(C43),"",IF(C43&gt;=Hypothèses!$G$15,Hypothèses!$A$15,IF(C43&gt;=Hypothèses!$G$14,Hypothèses!$A$14,IF(C43&gt;=Hypothèses!$G$13,Hypothèses!$A$13,IF(C43&gt;=Hypothèses!$G$12,Hypothèses!$A$12,IF(C43&gt;=Hypothèses!$G$11,Hypothèses!$A$11,IF(C43&gt;=Hypothèses!$G$10,Hypothèses!$A$10,Hypothèses!$A$9)))))))</f>
        <v/>
      </c>
      <c r="F43" s="1" t="str">
        <f>IF(ISBLANK(C43),"",VLOOKUP(E43,Hypothèses!$A$9:$I$15,9,FALSE))</f>
        <v/>
      </c>
      <c r="G43" s="4" t="str">
        <f>IF(ISBLANK(C43),"",IF(Hypothèses!$B$3="Oui",IF(D43=Liste!$F$2,0%,VLOOKUP(D43,Hypothèses!$A$19:$B$36,2,FALSE)),""))</f>
        <v/>
      </c>
      <c r="H43" s="1" t="str">
        <f>IF(ISBLANK(C43),"",IF(Hypothèses!$B$3="Oui",F43*(1-G43),F43))</f>
        <v/>
      </c>
    </row>
    <row r="44" spans="1:8" x14ac:dyDescent="0.3">
      <c r="A44" s="2">
        <v>43</v>
      </c>
      <c r="B44" s="9"/>
      <c r="C44" s="12"/>
      <c r="D44" s="11"/>
      <c r="E44" s="1" t="str">
        <f>IF(ISBLANK(C44),"",IF(C44&gt;=Hypothèses!$G$15,Hypothèses!$A$15,IF(C44&gt;=Hypothèses!$G$14,Hypothèses!$A$14,IF(C44&gt;=Hypothèses!$G$13,Hypothèses!$A$13,IF(C44&gt;=Hypothèses!$G$12,Hypothèses!$A$12,IF(C44&gt;=Hypothèses!$G$11,Hypothèses!$A$11,IF(C44&gt;=Hypothèses!$G$10,Hypothèses!$A$10,Hypothèses!$A$9)))))))</f>
        <v/>
      </c>
      <c r="F44" s="1" t="str">
        <f>IF(ISBLANK(C44),"",VLOOKUP(E44,Hypothèses!$A$9:$I$15,9,FALSE))</f>
        <v/>
      </c>
      <c r="G44" s="4" t="str">
        <f>IF(ISBLANK(C44),"",IF(Hypothèses!$B$3="Oui",IF(D44=Liste!$F$2,0%,VLOOKUP(D44,Hypothèses!$A$19:$B$36,2,FALSE)),""))</f>
        <v/>
      </c>
      <c r="H44" s="1" t="str">
        <f>IF(ISBLANK(C44),"",IF(Hypothèses!$B$3="Oui",F44*(1-G44),F44))</f>
        <v/>
      </c>
    </row>
    <row r="45" spans="1:8" x14ac:dyDescent="0.3">
      <c r="A45" s="2">
        <v>44</v>
      </c>
      <c r="B45" s="9"/>
      <c r="C45" s="12"/>
      <c r="D45" s="11"/>
      <c r="E45" s="1" t="str">
        <f>IF(ISBLANK(C45),"",IF(C45&gt;=Hypothèses!$G$15,Hypothèses!$A$15,IF(C45&gt;=Hypothèses!$G$14,Hypothèses!$A$14,IF(C45&gt;=Hypothèses!$G$13,Hypothèses!$A$13,IF(C45&gt;=Hypothèses!$G$12,Hypothèses!$A$12,IF(C45&gt;=Hypothèses!$G$11,Hypothèses!$A$11,IF(C45&gt;=Hypothèses!$G$10,Hypothèses!$A$10,Hypothèses!$A$9)))))))</f>
        <v/>
      </c>
      <c r="F45" s="1" t="str">
        <f>IF(ISBLANK(C45),"",VLOOKUP(E45,Hypothèses!$A$9:$I$15,9,FALSE))</f>
        <v/>
      </c>
      <c r="G45" s="4" t="str">
        <f>IF(ISBLANK(C45),"",IF(Hypothèses!$B$3="Oui",IF(D45=Liste!$F$2,0%,VLOOKUP(D45,Hypothèses!$A$19:$B$36,2,FALSE)),""))</f>
        <v/>
      </c>
      <c r="H45" s="1" t="str">
        <f>IF(ISBLANK(C45),"",IF(Hypothèses!$B$3="Oui",F45*(1-G45),F45))</f>
        <v/>
      </c>
    </row>
    <row r="46" spans="1:8" x14ac:dyDescent="0.3">
      <c r="A46" s="2">
        <v>45</v>
      </c>
      <c r="B46" s="9"/>
      <c r="C46" s="12"/>
      <c r="D46" s="11"/>
      <c r="E46" s="1" t="str">
        <f>IF(ISBLANK(C46),"",IF(C46&gt;=Hypothèses!$G$15,Hypothèses!$A$15,IF(C46&gt;=Hypothèses!$G$14,Hypothèses!$A$14,IF(C46&gt;=Hypothèses!$G$13,Hypothèses!$A$13,IF(C46&gt;=Hypothèses!$G$12,Hypothèses!$A$12,IF(C46&gt;=Hypothèses!$G$11,Hypothèses!$A$11,IF(C46&gt;=Hypothèses!$G$10,Hypothèses!$A$10,Hypothèses!$A$9)))))))</f>
        <v/>
      </c>
      <c r="F46" s="1" t="str">
        <f>IF(ISBLANK(C46),"",VLOOKUP(E46,Hypothèses!$A$9:$I$15,9,FALSE))</f>
        <v/>
      </c>
      <c r="G46" s="4" t="str">
        <f>IF(ISBLANK(C46),"",IF(Hypothèses!$B$3="Oui",IF(D46=Liste!$F$2,0%,VLOOKUP(D46,Hypothèses!$A$19:$B$36,2,FALSE)),""))</f>
        <v/>
      </c>
      <c r="H46" s="1" t="str">
        <f>IF(ISBLANK(C46),"",IF(Hypothèses!$B$3="Oui",F46*(1-G46),F46))</f>
        <v/>
      </c>
    </row>
    <row r="47" spans="1:8" x14ac:dyDescent="0.3">
      <c r="A47" s="2">
        <v>46</v>
      </c>
      <c r="B47" s="9"/>
      <c r="C47" s="12"/>
      <c r="D47" s="11"/>
      <c r="E47" s="1" t="str">
        <f>IF(ISBLANK(C47),"",IF(C47&gt;=Hypothèses!$G$15,Hypothèses!$A$15,IF(C47&gt;=Hypothèses!$G$14,Hypothèses!$A$14,IF(C47&gt;=Hypothèses!$G$13,Hypothèses!$A$13,IF(C47&gt;=Hypothèses!$G$12,Hypothèses!$A$12,IF(C47&gt;=Hypothèses!$G$11,Hypothèses!$A$11,IF(C47&gt;=Hypothèses!$G$10,Hypothèses!$A$10,Hypothèses!$A$9)))))))</f>
        <v/>
      </c>
      <c r="F47" s="1" t="str">
        <f>IF(ISBLANK(C47),"",VLOOKUP(E47,Hypothèses!$A$9:$I$15,9,FALSE))</f>
        <v/>
      </c>
      <c r="G47" s="4" t="str">
        <f>IF(ISBLANK(C47),"",IF(Hypothèses!$B$3="Oui",IF(D47=Liste!$F$2,0%,VLOOKUP(D47,Hypothèses!$A$19:$B$36,2,FALSE)),""))</f>
        <v/>
      </c>
      <c r="H47" s="1" t="str">
        <f>IF(ISBLANK(C47),"",IF(Hypothèses!$B$3="Oui",F47*(1-G47),F47))</f>
        <v/>
      </c>
    </row>
    <row r="48" spans="1:8" x14ac:dyDescent="0.3">
      <c r="A48" s="2">
        <v>47</v>
      </c>
      <c r="B48" s="9"/>
      <c r="C48" s="12"/>
      <c r="D48" s="11"/>
      <c r="E48" s="1" t="str">
        <f>IF(ISBLANK(C48),"",IF(C48&gt;=Hypothèses!$G$15,Hypothèses!$A$15,IF(C48&gt;=Hypothèses!$G$14,Hypothèses!$A$14,IF(C48&gt;=Hypothèses!$G$13,Hypothèses!$A$13,IF(C48&gt;=Hypothèses!$G$12,Hypothèses!$A$12,IF(C48&gt;=Hypothèses!$G$11,Hypothèses!$A$11,IF(C48&gt;=Hypothèses!$G$10,Hypothèses!$A$10,Hypothèses!$A$9)))))))</f>
        <v/>
      </c>
      <c r="F48" s="1" t="str">
        <f>IF(ISBLANK(C48),"",VLOOKUP(E48,Hypothèses!$A$9:$I$15,9,FALSE))</f>
        <v/>
      </c>
      <c r="G48" s="4" t="str">
        <f>IF(ISBLANK(C48),"",IF(Hypothèses!$B$3="Oui",IF(D48=Liste!$F$2,0%,VLOOKUP(D48,Hypothèses!$A$19:$B$36,2,FALSE)),""))</f>
        <v/>
      </c>
      <c r="H48" s="1" t="str">
        <f>IF(ISBLANK(C48),"",IF(Hypothèses!$B$3="Oui",F48*(1-G48),F48))</f>
        <v/>
      </c>
    </row>
    <row r="49" spans="1:8" x14ac:dyDescent="0.3">
      <c r="A49" s="2">
        <v>48</v>
      </c>
      <c r="B49" s="9"/>
      <c r="C49" s="12"/>
      <c r="D49" s="11"/>
      <c r="E49" s="1" t="str">
        <f>IF(ISBLANK(C49),"",IF(C49&gt;=Hypothèses!$G$15,Hypothèses!$A$15,IF(C49&gt;=Hypothèses!$G$14,Hypothèses!$A$14,IF(C49&gt;=Hypothèses!$G$13,Hypothèses!$A$13,IF(C49&gt;=Hypothèses!$G$12,Hypothèses!$A$12,IF(C49&gt;=Hypothèses!$G$11,Hypothèses!$A$11,IF(C49&gt;=Hypothèses!$G$10,Hypothèses!$A$10,Hypothèses!$A$9)))))))</f>
        <v/>
      </c>
      <c r="F49" s="1" t="str">
        <f>IF(ISBLANK(C49),"",VLOOKUP(E49,Hypothèses!$A$9:$I$15,9,FALSE))</f>
        <v/>
      </c>
      <c r="G49" s="4" t="str">
        <f>IF(ISBLANK(C49),"",IF(Hypothèses!$B$3="Oui",IF(D49=Liste!$F$2,0%,VLOOKUP(D49,Hypothèses!$A$19:$B$36,2,FALSE)),""))</f>
        <v/>
      </c>
      <c r="H49" s="1" t="str">
        <f>IF(ISBLANK(C49),"",IF(Hypothèses!$B$3="Oui",F49*(1-G49),F49))</f>
        <v/>
      </c>
    </row>
    <row r="50" spans="1:8" x14ac:dyDescent="0.3">
      <c r="A50" s="2">
        <v>49</v>
      </c>
      <c r="B50" s="9"/>
      <c r="C50" s="12"/>
      <c r="D50" s="11"/>
      <c r="E50" s="1" t="str">
        <f>IF(ISBLANK(C50),"",IF(C50&gt;=Hypothèses!$G$15,Hypothèses!$A$15,IF(C50&gt;=Hypothèses!$G$14,Hypothèses!$A$14,IF(C50&gt;=Hypothèses!$G$13,Hypothèses!$A$13,IF(C50&gt;=Hypothèses!$G$12,Hypothèses!$A$12,IF(C50&gt;=Hypothèses!$G$11,Hypothèses!$A$11,IF(C50&gt;=Hypothèses!$G$10,Hypothèses!$A$10,Hypothèses!$A$9)))))))</f>
        <v/>
      </c>
      <c r="F50" s="1" t="str">
        <f>IF(ISBLANK(C50),"",VLOOKUP(E50,Hypothèses!$A$9:$I$15,9,FALSE))</f>
        <v/>
      </c>
      <c r="G50" s="4" t="str">
        <f>IF(ISBLANK(C50),"",IF(Hypothèses!$B$3="Oui",IF(D50=Liste!$F$2,0%,VLOOKUP(D50,Hypothèses!$A$19:$B$36,2,FALSE)),""))</f>
        <v/>
      </c>
      <c r="H50" s="1" t="str">
        <f>IF(ISBLANK(C50),"",IF(Hypothèses!$B$3="Oui",F50*(1-G50),F50))</f>
        <v/>
      </c>
    </row>
    <row r="51" spans="1:8" x14ac:dyDescent="0.3">
      <c r="A51" s="2">
        <v>50</v>
      </c>
      <c r="B51" s="9"/>
      <c r="C51" s="12"/>
      <c r="D51" s="11"/>
      <c r="E51" s="1" t="str">
        <f>IF(ISBLANK(C51),"",IF(C51&gt;=Hypothèses!$G$15,Hypothèses!$A$15,IF(C51&gt;=Hypothèses!$G$14,Hypothèses!$A$14,IF(C51&gt;=Hypothèses!$G$13,Hypothèses!$A$13,IF(C51&gt;=Hypothèses!$G$12,Hypothèses!$A$12,IF(C51&gt;=Hypothèses!$G$11,Hypothèses!$A$11,IF(C51&gt;=Hypothèses!$G$10,Hypothèses!$A$10,Hypothèses!$A$9)))))))</f>
        <v/>
      </c>
      <c r="F51" s="1" t="str">
        <f>IF(ISBLANK(C51),"",VLOOKUP(E51,Hypothèses!$A$9:$I$15,9,FALSE))</f>
        <v/>
      </c>
      <c r="G51" s="4" t="str">
        <f>IF(ISBLANK(C51),"",IF(Hypothèses!$B$3="Oui",IF(D51=Liste!$F$2,0%,VLOOKUP(D51,Hypothèses!$A$19:$B$36,2,FALSE)),""))</f>
        <v/>
      </c>
      <c r="H51" s="1" t="str">
        <f>IF(ISBLANK(C51),"",IF(Hypothèses!$B$3="Oui",F51*(1-G51),F51))</f>
        <v/>
      </c>
    </row>
    <row r="52" spans="1:8" x14ac:dyDescent="0.3">
      <c r="A52" s="2">
        <v>51</v>
      </c>
      <c r="B52" s="9"/>
      <c r="C52" s="12"/>
      <c r="D52" s="11"/>
      <c r="E52" s="1" t="str">
        <f>IF(ISBLANK(C52),"",IF(C52&gt;=Hypothèses!$G$15,Hypothèses!$A$15,IF(C52&gt;=Hypothèses!$G$14,Hypothèses!$A$14,IF(C52&gt;=Hypothèses!$G$13,Hypothèses!$A$13,IF(C52&gt;=Hypothèses!$G$12,Hypothèses!$A$12,IF(C52&gt;=Hypothèses!$G$11,Hypothèses!$A$11,IF(C52&gt;=Hypothèses!$G$10,Hypothèses!$A$10,Hypothèses!$A$9)))))))</f>
        <v/>
      </c>
      <c r="F52" s="1" t="str">
        <f>IF(ISBLANK(C52),"",VLOOKUP(E52,Hypothèses!$A$9:$I$15,9,FALSE))</f>
        <v/>
      </c>
      <c r="G52" s="4" t="str">
        <f>IF(ISBLANK(C52),"",IF(Hypothèses!$B$3="Oui",IF(D52=Liste!$F$2,0%,VLOOKUP(D52,Hypothèses!$A$19:$B$36,2,FALSE)),""))</f>
        <v/>
      </c>
      <c r="H52" s="1" t="str">
        <f>IF(ISBLANK(C52),"",IF(Hypothèses!$B$3="Oui",F52*(1-G52),F52))</f>
        <v/>
      </c>
    </row>
    <row r="53" spans="1:8" x14ac:dyDescent="0.3">
      <c r="A53" s="2">
        <v>52</v>
      </c>
      <c r="B53" s="9"/>
      <c r="C53" s="12"/>
      <c r="D53" s="11"/>
      <c r="E53" s="1" t="str">
        <f>IF(ISBLANK(C53),"",IF(C53&gt;=Hypothèses!$G$15,Hypothèses!$A$15,IF(C53&gt;=Hypothèses!$G$14,Hypothèses!$A$14,IF(C53&gt;=Hypothèses!$G$13,Hypothèses!$A$13,IF(C53&gt;=Hypothèses!$G$12,Hypothèses!$A$12,IF(C53&gt;=Hypothèses!$G$11,Hypothèses!$A$11,IF(C53&gt;=Hypothèses!$G$10,Hypothèses!$A$10,Hypothèses!$A$9)))))))</f>
        <v/>
      </c>
      <c r="F53" s="1" t="str">
        <f>IF(ISBLANK(C53),"",VLOOKUP(E53,Hypothèses!$A$9:$I$15,9,FALSE))</f>
        <v/>
      </c>
      <c r="G53" s="4" t="str">
        <f>IF(ISBLANK(C53),"",IF(Hypothèses!$B$3="Oui",IF(D53=Liste!$F$2,0%,VLOOKUP(D53,Hypothèses!$A$19:$B$36,2,FALSE)),""))</f>
        <v/>
      </c>
      <c r="H53" s="1" t="str">
        <f>IF(ISBLANK(C53),"",IF(Hypothèses!$B$3="Oui",F53*(1-G53),F53))</f>
        <v/>
      </c>
    </row>
    <row r="54" spans="1:8" x14ac:dyDescent="0.3">
      <c r="A54" s="2">
        <v>53</v>
      </c>
      <c r="B54" s="9"/>
      <c r="C54" s="12"/>
      <c r="D54" s="11"/>
      <c r="E54" s="1" t="str">
        <f>IF(ISBLANK(C54),"",IF(C54&gt;=Hypothèses!$G$15,Hypothèses!$A$15,IF(C54&gt;=Hypothèses!$G$14,Hypothèses!$A$14,IF(C54&gt;=Hypothèses!$G$13,Hypothèses!$A$13,IF(C54&gt;=Hypothèses!$G$12,Hypothèses!$A$12,IF(C54&gt;=Hypothèses!$G$11,Hypothèses!$A$11,IF(C54&gt;=Hypothèses!$G$10,Hypothèses!$A$10,Hypothèses!$A$9)))))))</f>
        <v/>
      </c>
      <c r="F54" s="1" t="str">
        <f>IF(ISBLANK(C54),"",VLOOKUP(E54,Hypothèses!$A$9:$I$15,9,FALSE))</f>
        <v/>
      </c>
      <c r="G54" s="4" t="str">
        <f>IF(ISBLANK(C54),"",IF(Hypothèses!$B$3="Oui",IF(D54=Liste!$F$2,0%,VLOOKUP(D54,Hypothèses!$A$19:$B$36,2,FALSE)),""))</f>
        <v/>
      </c>
      <c r="H54" s="1" t="str">
        <f>IF(ISBLANK(C54),"",IF(Hypothèses!$B$3="Oui",F54*(1-G54),F54))</f>
        <v/>
      </c>
    </row>
    <row r="55" spans="1:8" x14ac:dyDescent="0.3">
      <c r="A55" s="2">
        <v>54</v>
      </c>
      <c r="B55" s="9"/>
      <c r="C55" s="12"/>
      <c r="D55" s="11"/>
      <c r="E55" s="1" t="str">
        <f>IF(ISBLANK(C55),"",IF(C55&gt;=Hypothèses!$G$15,Hypothèses!$A$15,IF(C55&gt;=Hypothèses!$G$14,Hypothèses!$A$14,IF(C55&gt;=Hypothèses!$G$13,Hypothèses!$A$13,IF(C55&gt;=Hypothèses!$G$12,Hypothèses!$A$12,IF(C55&gt;=Hypothèses!$G$11,Hypothèses!$A$11,IF(C55&gt;=Hypothèses!$G$10,Hypothèses!$A$10,Hypothèses!$A$9)))))))</f>
        <v/>
      </c>
      <c r="F55" s="1" t="str">
        <f>IF(ISBLANK(C55),"",VLOOKUP(E55,Hypothèses!$A$9:$I$15,9,FALSE))</f>
        <v/>
      </c>
      <c r="G55" s="4" t="str">
        <f>IF(ISBLANK(C55),"",IF(Hypothèses!$B$3="Oui",IF(D55=Liste!$F$2,0%,VLOOKUP(D55,Hypothèses!$A$19:$B$36,2,FALSE)),""))</f>
        <v/>
      </c>
      <c r="H55" s="1" t="str">
        <f>IF(ISBLANK(C55),"",IF(Hypothèses!$B$3="Oui",F55*(1-G55),F55))</f>
        <v/>
      </c>
    </row>
    <row r="56" spans="1:8" x14ac:dyDescent="0.3">
      <c r="A56" s="2">
        <v>55</v>
      </c>
      <c r="B56" s="9"/>
      <c r="C56" s="12"/>
      <c r="D56" s="11"/>
      <c r="E56" s="1" t="str">
        <f>IF(ISBLANK(C56),"",IF(C56&gt;=Hypothèses!$G$15,Hypothèses!$A$15,IF(C56&gt;=Hypothèses!$G$14,Hypothèses!$A$14,IF(C56&gt;=Hypothèses!$G$13,Hypothèses!$A$13,IF(C56&gt;=Hypothèses!$G$12,Hypothèses!$A$12,IF(C56&gt;=Hypothèses!$G$11,Hypothèses!$A$11,IF(C56&gt;=Hypothèses!$G$10,Hypothèses!$A$10,Hypothèses!$A$9)))))))</f>
        <v/>
      </c>
      <c r="F56" s="1" t="str">
        <f>IF(ISBLANK(C56),"",VLOOKUP(E56,Hypothèses!$A$9:$I$15,9,FALSE))</f>
        <v/>
      </c>
      <c r="G56" s="4" t="str">
        <f>IF(ISBLANK(C56),"",IF(Hypothèses!$B$3="Oui",IF(D56=Liste!$F$2,0%,VLOOKUP(D56,Hypothèses!$A$19:$B$36,2,FALSE)),""))</f>
        <v/>
      </c>
      <c r="H56" s="1" t="str">
        <f>IF(ISBLANK(C56),"",IF(Hypothèses!$B$3="Oui",F56*(1-G56),F56))</f>
        <v/>
      </c>
    </row>
    <row r="57" spans="1:8" x14ac:dyDescent="0.3">
      <c r="A57" s="2">
        <v>56</v>
      </c>
      <c r="B57" s="9"/>
      <c r="C57" s="12"/>
      <c r="D57" s="11"/>
      <c r="E57" s="1" t="str">
        <f>IF(ISBLANK(C57),"",IF(C57&gt;=Hypothèses!$G$15,Hypothèses!$A$15,IF(C57&gt;=Hypothèses!$G$14,Hypothèses!$A$14,IF(C57&gt;=Hypothèses!$G$13,Hypothèses!$A$13,IF(C57&gt;=Hypothèses!$G$12,Hypothèses!$A$12,IF(C57&gt;=Hypothèses!$G$11,Hypothèses!$A$11,IF(C57&gt;=Hypothèses!$G$10,Hypothèses!$A$10,Hypothèses!$A$9)))))))</f>
        <v/>
      </c>
      <c r="F57" s="1" t="str">
        <f>IF(ISBLANK(C57),"",VLOOKUP(E57,Hypothèses!$A$9:$I$15,9,FALSE))</f>
        <v/>
      </c>
      <c r="G57" s="4" t="str">
        <f>IF(ISBLANK(C57),"",IF(Hypothèses!$B$3="Oui",IF(D57=Liste!$F$2,0%,VLOOKUP(D57,Hypothèses!$A$19:$B$36,2,FALSE)),""))</f>
        <v/>
      </c>
      <c r="H57" s="1" t="str">
        <f>IF(ISBLANK(C57),"",IF(Hypothèses!$B$3="Oui",F57*(1-G57),F57))</f>
        <v/>
      </c>
    </row>
    <row r="58" spans="1:8" x14ac:dyDescent="0.3">
      <c r="A58" s="2">
        <v>57</v>
      </c>
      <c r="B58" s="9"/>
      <c r="C58" s="12"/>
      <c r="D58" s="11"/>
      <c r="E58" s="1" t="str">
        <f>IF(ISBLANK(C58),"",IF(C58&gt;=Hypothèses!$G$15,Hypothèses!$A$15,IF(C58&gt;=Hypothèses!$G$14,Hypothèses!$A$14,IF(C58&gt;=Hypothèses!$G$13,Hypothèses!$A$13,IF(C58&gt;=Hypothèses!$G$12,Hypothèses!$A$12,IF(C58&gt;=Hypothèses!$G$11,Hypothèses!$A$11,IF(C58&gt;=Hypothèses!$G$10,Hypothèses!$A$10,Hypothèses!$A$9)))))))</f>
        <v/>
      </c>
      <c r="F58" s="1" t="str">
        <f>IF(ISBLANK(C58),"",VLOOKUP(E58,Hypothèses!$A$9:$I$15,9,FALSE))</f>
        <v/>
      </c>
      <c r="G58" s="4" t="str">
        <f>IF(ISBLANK(C58),"",IF(Hypothèses!$B$3="Oui",IF(D58=Liste!$F$2,0%,VLOOKUP(D58,Hypothèses!$A$19:$B$36,2,FALSE)),""))</f>
        <v/>
      </c>
      <c r="H58" s="1" t="str">
        <f>IF(ISBLANK(C58),"",IF(Hypothèses!$B$3="Oui",F58*(1-G58),F58))</f>
        <v/>
      </c>
    </row>
    <row r="59" spans="1:8" x14ac:dyDescent="0.3">
      <c r="A59" s="2">
        <v>58</v>
      </c>
      <c r="B59" s="9"/>
      <c r="C59" s="12"/>
      <c r="D59" s="11"/>
      <c r="E59" s="1" t="str">
        <f>IF(ISBLANK(C59),"",IF(C59&gt;=Hypothèses!$G$15,Hypothèses!$A$15,IF(C59&gt;=Hypothèses!$G$14,Hypothèses!$A$14,IF(C59&gt;=Hypothèses!$G$13,Hypothèses!$A$13,IF(C59&gt;=Hypothèses!$G$12,Hypothèses!$A$12,IF(C59&gt;=Hypothèses!$G$11,Hypothèses!$A$11,IF(C59&gt;=Hypothèses!$G$10,Hypothèses!$A$10,Hypothèses!$A$9)))))))</f>
        <v/>
      </c>
      <c r="F59" s="1" t="str">
        <f>IF(ISBLANK(C59),"",VLOOKUP(E59,Hypothèses!$A$9:$I$15,9,FALSE))</f>
        <v/>
      </c>
      <c r="G59" s="4" t="str">
        <f>IF(ISBLANK(C59),"",IF(Hypothèses!$B$3="Oui",IF(D59=Liste!$F$2,0%,VLOOKUP(D59,Hypothèses!$A$19:$B$36,2,FALSE)),""))</f>
        <v/>
      </c>
      <c r="H59" s="1" t="str">
        <f>IF(ISBLANK(C59),"",IF(Hypothèses!$B$3="Oui",F59*(1-G59),F59))</f>
        <v/>
      </c>
    </row>
    <row r="60" spans="1:8" x14ac:dyDescent="0.3">
      <c r="A60" s="2">
        <v>59</v>
      </c>
      <c r="B60" s="9"/>
      <c r="C60" s="12"/>
      <c r="D60" s="11"/>
      <c r="E60" s="1" t="str">
        <f>IF(ISBLANK(C60),"",IF(C60&gt;=Hypothèses!$G$15,Hypothèses!$A$15,IF(C60&gt;=Hypothèses!$G$14,Hypothèses!$A$14,IF(C60&gt;=Hypothèses!$G$13,Hypothèses!$A$13,IF(C60&gt;=Hypothèses!$G$12,Hypothèses!$A$12,IF(C60&gt;=Hypothèses!$G$11,Hypothèses!$A$11,IF(C60&gt;=Hypothèses!$G$10,Hypothèses!$A$10,Hypothèses!$A$9)))))))</f>
        <v/>
      </c>
      <c r="F60" s="1" t="str">
        <f>IF(ISBLANK(C60),"",VLOOKUP(E60,Hypothèses!$A$9:$I$15,9,FALSE))</f>
        <v/>
      </c>
      <c r="G60" s="4" t="str">
        <f>IF(ISBLANK(C60),"",IF(Hypothèses!$B$3="Oui",IF(D60=Liste!$F$2,0%,VLOOKUP(D60,Hypothèses!$A$19:$B$36,2,FALSE)),""))</f>
        <v/>
      </c>
      <c r="H60" s="1" t="str">
        <f>IF(ISBLANK(C60),"",IF(Hypothèses!$B$3="Oui",F60*(1-G60),F60))</f>
        <v/>
      </c>
    </row>
    <row r="61" spans="1:8" x14ac:dyDescent="0.3">
      <c r="A61" s="2">
        <v>60</v>
      </c>
      <c r="B61" s="9"/>
      <c r="C61" s="12"/>
      <c r="D61" s="11"/>
      <c r="E61" s="1" t="str">
        <f>IF(ISBLANK(C61),"",IF(C61&gt;=Hypothèses!$G$15,Hypothèses!$A$15,IF(C61&gt;=Hypothèses!$G$14,Hypothèses!$A$14,IF(C61&gt;=Hypothèses!$G$13,Hypothèses!$A$13,IF(C61&gt;=Hypothèses!$G$12,Hypothèses!$A$12,IF(C61&gt;=Hypothèses!$G$11,Hypothèses!$A$11,IF(C61&gt;=Hypothèses!$G$10,Hypothèses!$A$10,Hypothèses!$A$9)))))))</f>
        <v/>
      </c>
      <c r="F61" s="1" t="str">
        <f>IF(ISBLANK(C61),"",VLOOKUP(E61,Hypothèses!$A$9:$I$15,9,FALSE))</f>
        <v/>
      </c>
      <c r="G61" s="4" t="str">
        <f>IF(ISBLANK(C61),"",IF(Hypothèses!$B$3="Oui",IF(D61=Liste!$F$2,0%,VLOOKUP(D61,Hypothèses!$A$19:$B$36,2,FALSE)),""))</f>
        <v/>
      </c>
      <c r="H61" s="1" t="str">
        <f>IF(ISBLANK(C61),"",IF(Hypothèses!$B$3="Oui",F61*(1-G61),F61))</f>
        <v/>
      </c>
    </row>
    <row r="62" spans="1:8" x14ac:dyDescent="0.3">
      <c r="A62" s="2">
        <v>61</v>
      </c>
      <c r="B62" s="9"/>
      <c r="C62" s="12"/>
      <c r="D62" s="11"/>
      <c r="E62" s="1" t="str">
        <f>IF(ISBLANK(C62),"",IF(C62&gt;=Hypothèses!$G$15,Hypothèses!$A$15,IF(C62&gt;=Hypothèses!$G$14,Hypothèses!$A$14,IF(C62&gt;=Hypothèses!$G$13,Hypothèses!$A$13,IF(C62&gt;=Hypothèses!$G$12,Hypothèses!$A$12,IF(C62&gt;=Hypothèses!$G$11,Hypothèses!$A$11,IF(C62&gt;=Hypothèses!$G$10,Hypothèses!$A$10,Hypothèses!$A$9)))))))</f>
        <v/>
      </c>
      <c r="F62" s="1" t="str">
        <f>IF(ISBLANK(C62),"",VLOOKUP(E62,Hypothèses!$A$9:$I$15,9,FALSE))</f>
        <v/>
      </c>
      <c r="G62" s="4" t="str">
        <f>IF(ISBLANK(C62),"",IF(Hypothèses!$B$3="Oui",IF(D62=Liste!$F$2,0%,VLOOKUP(D62,Hypothèses!$A$19:$B$36,2,FALSE)),""))</f>
        <v/>
      </c>
      <c r="H62" s="1" t="str">
        <f>IF(ISBLANK(C62),"",IF(Hypothèses!$B$3="Oui",F62*(1-G62),F62))</f>
        <v/>
      </c>
    </row>
    <row r="63" spans="1:8" x14ac:dyDescent="0.3">
      <c r="A63" s="2">
        <v>62</v>
      </c>
      <c r="B63" s="9"/>
      <c r="C63" s="12"/>
      <c r="D63" s="11"/>
      <c r="E63" s="1" t="str">
        <f>IF(ISBLANK(C63),"",IF(C63&gt;=Hypothèses!$G$15,Hypothèses!$A$15,IF(C63&gt;=Hypothèses!$G$14,Hypothèses!$A$14,IF(C63&gt;=Hypothèses!$G$13,Hypothèses!$A$13,IF(C63&gt;=Hypothèses!$G$12,Hypothèses!$A$12,IF(C63&gt;=Hypothèses!$G$11,Hypothèses!$A$11,IF(C63&gt;=Hypothèses!$G$10,Hypothèses!$A$10,Hypothèses!$A$9)))))))</f>
        <v/>
      </c>
      <c r="F63" s="1" t="str">
        <f>IF(ISBLANK(C63),"",VLOOKUP(E63,Hypothèses!$A$9:$I$15,9,FALSE))</f>
        <v/>
      </c>
      <c r="G63" s="4" t="str">
        <f>IF(ISBLANK(C63),"",IF(Hypothèses!$B$3="Oui",IF(D63=Liste!$F$2,0%,VLOOKUP(D63,Hypothèses!$A$19:$B$36,2,FALSE)),""))</f>
        <v/>
      </c>
      <c r="H63" s="1" t="str">
        <f>IF(ISBLANK(C63),"",IF(Hypothèses!$B$3="Oui",F63*(1-G63),F63))</f>
        <v/>
      </c>
    </row>
    <row r="64" spans="1:8" x14ac:dyDescent="0.3">
      <c r="A64" s="2">
        <v>63</v>
      </c>
      <c r="B64" s="9"/>
      <c r="C64" s="12"/>
      <c r="D64" s="11"/>
      <c r="E64" s="1" t="str">
        <f>IF(ISBLANK(C64),"",IF(C64&gt;=Hypothèses!$G$15,Hypothèses!$A$15,IF(C64&gt;=Hypothèses!$G$14,Hypothèses!$A$14,IF(C64&gt;=Hypothèses!$G$13,Hypothèses!$A$13,IF(C64&gt;=Hypothèses!$G$12,Hypothèses!$A$12,IF(C64&gt;=Hypothèses!$G$11,Hypothèses!$A$11,IF(C64&gt;=Hypothèses!$G$10,Hypothèses!$A$10,Hypothèses!$A$9)))))))</f>
        <v/>
      </c>
      <c r="F64" s="1" t="str">
        <f>IF(ISBLANK(C64),"",VLOOKUP(E64,Hypothèses!$A$9:$I$15,9,FALSE))</f>
        <v/>
      </c>
      <c r="G64" s="4" t="str">
        <f>IF(ISBLANK(C64),"",IF(Hypothèses!$B$3="Oui",IF(D64=Liste!$F$2,0%,VLOOKUP(D64,Hypothèses!$A$19:$B$36,2,FALSE)),""))</f>
        <v/>
      </c>
      <c r="H64" s="1" t="str">
        <f>IF(ISBLANK(C64),"",IF(Hypothèses!$B$3="Oui",F64*(1-G64),F64))</f>
        <v/>
      </c>
    </row>
    <row r="65" spans="1:8" x14ac:dyDescent="0.3">
      <c r="A65" s="2">
        <v>64</v>
      </c>
      <c r="B65" s="9"/>
      <c r="C65" s="12"/>
      <c r="D65" s="11"/>
      <c r="E65" s="1" t="str">
        <f>IF(ISBLANK(C65),"",IF(C65&gt;=Hypothèses!$G$15,Hypothèses!$A$15,IF(C65&gt;=Hypothèses!$G$14,Hypothèses!$A$14,IF(C65&gt;=Hypothèses!$G$13,Hypothèses!$A$13,IF(C65&gt;=Hypothèses!$G$12,Hypothèses!$A$12,IF(C65&gt;=Hypothèses!$G$11,Hypothèses!$A$11,IF(C65&gt;=Hypothèses!$G$10,Hypothèses!$A$10,Hypothèses!$A$9)))))))</f>
        <v/>
      </c>
      <c r="F65" s="1" t="str">
        <f>IF(ISBLANK(C65),"",VLOOKUP(E65,Hypothèses!$A$9:$I$15,9,FALSE))</f>
        <v/>
      </c>
      <c r="G65" s="4" t="str">
        <f>IF(ISBLANK(C65),"",IF(Hypothèses!$B$3="Oui",IF(D65=Liste!$F$2,0%,VLOOKUP(D65,Hypothèses!$A$19:$B$36,2,FALSE)),""))</f>
        <v/>
      </c>
      <c r="H65" s="1" t="str">
        <f>IF(ISBLANK(C65),"",IF(Hypothèses!$B$3="Oui",F65*(1-G65),F65))</f>
        <v/>
      </c>
    </row>
    <row r="66" spans="1:8" x14ac:dyDescent="0.3">
      <c r="A66" s="2">
        <v>65</v>
      </c>
      <c r="B66" s="9"/>
      <c r="C66" s="12"/>
      <c r="D66" s="11"/>
      <c r="E66" s="1" t="str">
        <f>IF(ISBLANK(C66),"",IF(C66&gt;=Hypothèses!$G$15,Hypothèses!$A$15,IF(C66&gt;=Hypothèses!$G$14,Hypothèses!$A$14,IF(C66&gt;=Hypothèses!$G$13,Hypothèses!$A$13,IF(C66&gt;=Hypothèses!$G$12,Hypothèses!$A$12,IF(C66&gt;=Hypothèses!$G$11,Hypothèses!$A$11,IF(C66&gt;=Hypothèses!$G$10,Hypothèses!$A$10,Hypothèses!$A$9)))))))</f>
        <v/>
      </c>
      <c r="F66" s="1" t="str">
        <f>IF(ISBLANK(C66),"",VLOOKUP(E66,Hypothèses!$A$9:$I$15,9,FALSE))</f>
        <v/>
      </c>
      <c r="G66" s="4" t="str">
        <f>IF(ISBLANK(C66),"",IF(Hypothèses!$B$3="Oui",IF(D66=Liste!$F$2,0%,VLOOKUP(D66,Hypothèses!$A$19:$B$36,2,FALSE)),""))</f>
        <v/>
      </c>
      <c r="H66" s="1" t="str">
        <f>IF(ISBLANK(C66),"",IF(Hypothèses!$B$3="Oui",F66*(1-G66),F66))</f>
        <v/>
      </c>
    </row>
    <row r="67" spans="1:8" x14ac:dyDescent="0.3">
      <c r="A67" s="2">
        <v>66</v>
      </c>
      <c r="B67" s="9"/>
      <c r="C67" s="12"/>
      <c r="D67" s="11"/>
      <c r="E67" s="1" t="str">
        <f>IF(ISBLANK(C67),"",IF(C67&gt;=Hypothèses!$G$15,Hypothèses!$A$15,IF(C67&gt;=Hypothèses!$G$14,Hypothèses!$A$14,IF(C67&gt;=Hypothèses!$G$13,Hypothèses!$A$13,IF(C67&gt;=Hypothèses!$G$12,Hypothèses!$A$12,IF(C67&gt;=Hypothèses!$G$11,Hypothèses!$A$11,IF(C67&gt;=Hypothèses!$G$10,Hypothèses!$A$10,Hypothèses!$A$9)))))))</f>
        <v/>
      </c>
      <c r="F67" s="1" t="str">
        <f>IF(ISBLANK(C67),"",VLOOKUP(E67,Hypothèses!$A$9:$I$15,9,FALSE))</f>
        <v/>
      </c>
      <c r="G67" s="4" t="str">
        <f>IF(ISBLANK(C67),"",IF(Hypothèses!$B$3="Oui",IF(D67=Liste!$F$2,0%,VLOOKUP(D67,Hypothèses!$A$19:$B$36,2,FALSE)),""))</f>
        <v/>
      </c>
      <c r="H67" s="1" t="str">
        <f>IF(ISBLANK(C67),"",IF(Hypothèses!$B$3="Oui",F67*(1-G67),F67))</f>
        <v/>
      </c>
    </row>
    <row r="68" spans="1:8" x14ac:dyDescent="0.3">
      <c r="A68" s="2">
        <v>67</v>
      </c>
      <c r="B68" s="9"/>
      <c r="C68" s="12"/>
      <c r="D68" s="11"/>
      <c r="E68" s="1" t="str">
        <f>IF(ISBLANK(C68),"",IF(C68&gt;=Hypothèses!$G$15,Hypothèses!$A$15,IF(C68&gt;=Hypothèses!$G$14,Hypothèses!$A$14,IF(C68&gt;=Hypothèses!$G$13,Hypothèses!$A$13,IF(C68&gt;=Hypothèses!$G$12,Hypothèses!$A$12,IF(C68&gt;=Hypothèses!$G$11,Hypothèses!$A$11,IF(C68&gt;=Hypothèses!$G$10,Hypothèses!$A$10,Hypothèses!$A$9)))))))</f>
        <v/>
      </c>
      <c r="F68" s="1" t="str">
        <f>IF(ISBLANK(C68),"",VLOOKUP(E68,Hypothèses!$A$9:$I$15,9,FALSE))</f>
        <v/>
      </c>
      <c r="G68" s="4" t="str">
        <f>IF(ISBLANK(C68),"",IF(Hypothèses!$B$3="Oui",IF(D68=Liste!$F$2,0%,VLOOKUP(D68,Hypothèses!$A$19:$B$36,2,FALSE)),""))</f>
        <v/>
      </c>
      <c r="H68" s="1" t="str">
        <f>IF(ISBLANK(C68),"",IF(Hypothèses!$B$3="Oui",F68*(1-G68),F68))</f>
        <v/>
      </c>
    </row>
    <row r="69" spans="1:8" x14ac:dyDescent="0.3">
      <c r="A69" s="2">
        <v>68</v>
      </c>
      <c r="B69" s="9"/>
      <c r="C69" s="12"/>
      <c r="D69" s="11"/>
      <c r="E69" s="1" t="str">
        <f>IF(ISBLANK(C69),"",IF(C69&gt;=Hypothèses!$G$15,Hypothèses!$A$15,IF(C69&gt;=Hypothèses!$G$14,Hypothèses!$A$14,IF(C69&gt;=Hypothèses!$G$13,Hypothèses!$A$13,IF(C69&gt;=Hypothèses!$G$12,Hypothèses!$A$12,IF(C69&gt;=Hypothèses!$G$11,Hypothèses!$A$11,IF(C69&gt;=Hypothèses!$G$10,Hypothèses!$A$10,Hypothèses!$A$9)))))))</f>
        <v/>
      </c>
      <c r="F69" s="1" t="str">
        <f>IF(ISBLANK(C69),"",VLOOKUP(E69,Hypothèses!$A$9:$I$15,9,FALSE))</f>
        <v/>
      </c>
      <c r="G69" s="4" t="str">
        <f>IF(ISBLANK(C69),"",IF(Hypothèses!$B$3="Oui",IF(D69=Liste!$F$2,0%,VLOOKUP(D69,Hypothèses!$A$19:$B$36,2,FALSE)),""))</f>
        <v/>
      </c>
      <c r="H69" s="1" t="str">
        <f>IF(ISBLANK(C69),"",IF(Hypothèses!$B$3="Oui",F69*(1-G69),F69))</f>
        <v/>
      </c>
    </row>
    <row r="70" spans="1:8" x14ac:dyDescent="0.3">
      <c r="A70" s="2">
        <v>69</v>
      </c>
      <c r="B70" s="9"/>
      <c r="C70" s="12"/>
      <c r="D70" s="11"/>
      <c r="E70" s="1" t="str">
        <f>IF(ISBLANK(C70),"",IF(C70&gt;=Hypothèses!$G$15,Hypothèses!$A$15,IF(C70&gt;=Hypothèses!$G$14,Hypothèses!$A$14,IF(C70&gt;=Hypothèses!$G$13,Hypothèses!$A$13,IF(C70&gt;=Hypothèses!$G$12,Hypothèses!$A$12,IF(C70&gt;=Hypothèses!$G$11,Hypothèses!$A$11,IF(C70&gt;=Hypothèses!$G$10,Hypothèses!$A$10,Hypothèses!$A$9)))))))</f>
        <v/>
      </c>
      <c r="F70" s="1" t="str">
        <f>IF(ISBLANK(C70),"",VLOOKUP(E70,Hypothèses!$A$9:$I$15,9,FALSE))</f>
        <v/>
      </c>
      <c r="G70" s="4" t="str">
        <f>IF(ISBLANK(C70),"",IF(Hypothèses!$B$3="Oui",IF(D70=Liste!$F$2,0%,VLOOKUP(D70,Hypothèses!$A$19:$B$36,2,FALSE)),""))</f>
        <v/>
      </c>
      <c r="H70" s="1" t="str">
        <f>IF(ISBLANK(C70),"",IF(Hypothèses!$B$3="Oui",F70*(1-G70),F70))</f>
        <v/>
      </c>
    </row>
    <row r="71" spans="1:8" x14ac:dyDescent="0.3">
      <c r="A71" s="2">
        <v>70</v>
      </c>
      <c r="B71" s="9"/>
      <c r="C71" s="12"/>
      <c r="D71" s="11"/>
      <c r="E71" s="1" t="str">
        <f>IF(ISBLANK(C71),"",IF(C71&gt;=Hypothèses!$G$15,Hypothèses!$A$15,IF(C71&gt;=Hypothèses!$G$14,Hypothèses!$A$14,IF(C71&gt;=Hypothèses!$G$13,Hypothèses!$A$13,IF(C71&gt;=Hypothèses!$G$12,Hypothèses!$A$12,IF(C71&gt;=Hypothèses!$G$11,Hypothèses!$A$11,IF(C71&gt;=Hypothèses!$G$10,Hypothèses!$A$10,Hypothèses!$A$9)))))))</f>
        <v/>
      </c>
      <c r="F71" s="1" t="str">
        <f>IF(ISBLANK(C71),"",VLOOKUP(E71,Hypothèses!$A$9:$I$15,9,FALSE))</f>
        <v/>
      </c>
      <c r="G71" s="4" t="str">
        <f>IF(ISBLANK(C71),"",IF(Hypothèses!$B$3="Oui",IF(D71=Liste!$F$2,0%,VLOOKUP(D71,Hypothèses!$A$19:$B$36,2,FALSE)),""))</f>
        <v/>
      </c>
      <c r="H71" s="1" t="str">
        <f>IF(ISBLANK(C71),"",IF(Hypothèses!$B$3="Oui",F71*(1-G71),F71))</f>
        <v/>
      </c>
    </row>
    <row r="72" spans="1:8" x14ac:dyDescent="0.3">
      <c r="A72" s="2">
        <v>71</v>
      </c>
      <c r="B72" s="9"/>
      <c r="C72" s="12"/>
      <c r="D72" s="11"/>
      <c r="E72" s="1" t="str">
        <f>IF(ISBLANK(C72),"",IF(C72&gt;=Hypothèses!$G$15,Hypothèses!$A$15,IF(C72&gt;=Hypothèses!$G$14,Hypothèses!$A$14,IF(C72&gt;=Hypothèses!$G$13,Hypothèses!$A$13,IF(C72&gt;=Hypothèses!$G$12,Hypothèses!$A$12,IF(C72&gt;=Hypothèses!$G$11,Hypothèses!$A$11,IF(C72&gt;=Hypothèses!$G$10,Hypothèses!$A$10,Hypothèses!$A$9)))))))</f>
        <v/>
      </c>
      <c r="F72" s="1" t="str">
        <f>IF(ISBLANK(C72),"",VLOOKUP(E72,Hypothèses!$A$9:$I$15,9,FALSE))</f>
        <v/>
      </c>
      <c r="G72" s="4" t="str">
        <f>IF(ISBLANK(C72),"",IF(Hypothèses!$B$3="Oui",IF(D72=Liste!$F$2,0%,VLOOKUP(D72,Hypothèses!$A$19:$B$36,2,FALSE)),""))</f>
        <v/>
      </c>
      <c r="H72" s="1" t="str">
        <f>IF(ISBLANK(C72),"",IF(Hypothèses!$B$3="Oui",F72*(1-G72),F72))</f>
        <v/>
      </c>
    </row>
    <row r="73" spans="1:8" x14ac:dyDescent="0.3">
      <c r="A73" s="2">
        <v>72</v>
      </c>
      <c r="B73" s="9"/>
      <c r="C73" s="12"/>
      <c r="D73" s="11"/>
      <c r="E73" s="1" t="str">
        <f>IF(ISBLANK(C73),"",IF(C73&gt;=Hypothèses!$G$15,Hypothèses!$A$15,IF(C73&gt;=Hypothèses!$G$14,Hypothèses!$A$14,IF(C73&gt;=Hypothèses!$G$13,Hypothèses!$A$13,IF(C73&gt;=Hypothèses!$G$12,Hypothèses!$A$12,IF(C73&gt;=Hypothèses!$G$11,Hypothèses!$A$11,IF(C73&gt;=Hypothèses!$G$10,Hypothèses!$A$10,Hypothèses!$A$9)))))))</f>
        <v/>
      </c>
      <c r="F73" s="1" t="str">
        <f>IF(ISBLANK(C73),"",VLOOKUP(E73,Hypothèses!$A$9:$I$15,9,FALSE))</f>
        <v/>
      </c>
      <c r="G73" s="4" t="str">
        <f>IF(ISBLANK(C73),"",IF(Hypothèses!$B$3="Oui",IF(D73=Liste!$F$2,0%,VLOOKUP(D73,Hypothèses!$A$19:$B$36,2,FALSE)),""))</f>
        <v/>
      </c>
      <c r="H73" s="1" t="str">
        <f>IF(ISBLANK(C73),"",IF(Hypothèses!$B$3="Oui",F73*(1-G73),F73))</f>
        <v/>
      </c>
    </row>
    <row r="74" spans="1:8" x14ac:dyDescent="0.3">
      <c r="A74" s="2">
        <v>73</v>
      </c>
      <c r="B74" s="9"/>
      <c r="C74" s="12"/>
      <c r="D74" s="11"/>
      <c r="E74" s="1" t="str">
        <f>IF(ISBLANK(C74),"",IF(C74&gt;=Hypothèses!$G$15,Hypothèses!$A$15,IF(C74&gt;=Hypothèses!$G$14,Hypothèses!$A$14,IF(C74&gt;=Hypothèses!$G$13,Hypothèses!$A$13,IF(C74&gt;=Hypothèses!$G$12,Hypothèses!$A$12,IF(C74&gt;=Hypothèses!$G$11,Hypothèses!$A$11,IF(C74&gt;=Hypothèses!$G$10,Hypothèses!$A$10,Hypothèses!$A$9)))))))</f>
        <v/>
      </c>
      <c r="F74" s="1" t="str">
        <f>IF(ISBLANK(C74),"",VLOOKUP(E74,Hypothèses!$A$9:$I$15,9,FALSE))</f>
        <v/>
      </c>
      <c r="G74" s="4" t="str">
        <f>IF(ISBLANK(C74),"",IF(Hypothèses!$B$3="Oui",IF(D74=Liste!$F$2,0%,VLOOKUP(D74,Hypothèses!$A$19:$B$36,2,FALSE)),""))</f>
        <v/>
      </c>
      <c r="H74" s="1" t="str">
        <f>IF(ISBLANK(C74),"",IF(Hypothèses!$B$3="Oui",F74*(1-G74),F74))</f>
        <v/>
      </c>
    </row>
    <row r="75" spans="1:8" x14ac:dyDescent="0.3">
      <c r="A75" s="2">
        <v>74</v>
      </c>
      <c r="B75" s="9"/>
      <c r="C75" s="12"/>
      <c r="D75" s="11"/>
      <c r="E75" s="1" t="str">
        <f>IF(ISBLANK(C75),"",IF(C75&gt;=Hypothèses!$G$15,Hypothèses!$A$15,IF(C75&gt;=Hypothèses!$G$14,Hypothèses!$A$14,IF(C75&gt;=Hypothèses!$G$13,Hypothèses!$A$13,IF(C75&gt;=Hypothèses!$G$12,Hypothèses!$A$12,IF(C75&gt;=Hypothèses!$G$11,Hypothèses!$A$11,IF(C75&gt;=Hypothèses!$G$10,Hypothèses!$A$10,Hypothèses!$A$9)))))))</f>
        <v/>
      </c>
      <c r="F75" s="1" t="str">
        <f>IF(ISBLANK(C75),"",VLOOKUP(E75,Hypothèses!$A$9:$I$15,9,FALSE))</f>
        <v/>
      </c>
      <c r="G75" s="4" t="str">
        <f>IF(ISBLANK(C75),"",IF(Hypothèses!$B$3="Oui",IF(D75=Liste!$F$2,0%,VLOOKUP(D75,Hypothèses!$A$19:$B$36,2,FALSE)),""))</f>
        <v/>
      </c>
      <c r="H75" s="1" t="str">
        <f>IF(ISBLANK(C75),"",IF(Hypothèses!$B$3="Oui",F75*(1-G75),F75))</f>
        <v/>
      </c>
    </row>
    <row r="76" spans="1:8" x14ac:dyDescent="0.3">
      <c r="A76" s="2">
        <v>75</v>
      </c>
      <c r="B76" s="9"/>
      <c r="C76" s="12"/>
      <c r="D76" s="11"/>
      <c r="E76" s="1" t="str">
        <f>IF(ISBLANK(C76),"",IF(C76&gt;=Hypothèses!$G$15,Hypothèses!$A$15,IF(C76&gt;=Hypothèses!$G$14,Hypothèses!$A$14,IF(C76&gt;=Hypothèses!$G$13,Hypothèses!$A$13,IF(C76&gt;=Hypothèses!$G$12,Hypothèses!$A$12,IF(C76&gt;=Hypothèses!$G$11,Hypothèses!$A$11,IF(C76&gt;=Hypothèses!$G$10,Hypothèses!$A$10,Hypothèses!$A$9)))))))</f>
        <v/>
      </c>
      <c r="F76" s="1" t="str">
        <f>IF(ISBLANK(C76),"",VLOOKUP(E76,Hypothèses!$A$9:$I$15,9,FALSE))</f>
        <v/>
      </c>
      <c r="G76" s="4" t="str">
        <f>IF(ISBLANK(C76),"",IF(Hypothèses!$B$3="Oui",IF(D76=Liste!$F$2,0%,VLOOKUP(D76,Hypothèses!$A$19:$B$36,2,FALSE)),""))</f>
        <v/>
      </c>
      <c r="H76" s="1" t="str">
        <f>IF(ISBLANK(C76),"",IF(Hypothèses!$B$3="Oui",F76*(1-G76),F76))</f>
        <v/>
      </c>
    </row>
    <row r="77" spans="1:8" x14ac:dyDescent="0.3">
      <c r="A77" s="2">
        <v>76</v>
      </c>
      <c r="B77" s="9"/>
      <c r="C77" s="12"/>
      <c r="D77" s="11"/>
      <c r="E77" s="1" t="str">
        <f>IF(ISBLANK(C77),"",IF(C77&gt;=Hypothèses!$G$15,Hypothèses!$A$15,IF(C77&gt;=Hypothèses!$G$14,Hypothèses!$A$14,IF(C77&gt;=Hypothèses!$G$13,Hypothèses!$A$13,IF(C77&gt;=Hypothèses!$G$12,Hypothèses!$A$12,IF(C77&gt;=Hypothèses!$G$11,Hypothèses!$A$11,IF(C77&gt;=Hypothèses!$G$10,Hypothèses!$A$10,Hypothèses!$A$9)))))))</f>
        <v/>
      </c>
      <c r="F77" s="1" t="str">
        <f>IF(ISBLANK(C77),"",VLOOKUP(E77,Hypothèses!$A$9:$I$15,9,FALSE))</f>
        <v/>
      </c>
      <c r="G77" s="4" t="str">
        <f>IF(ISBLANK(C77),"",IF(Hypothèses!$B$3="Oui",IF(D77=Liste!$F$2,0%,VLOOKUP(D77,Hypothèses!$A$19:$B$36,2,FALSE)),""))</f>
        <v/>
      </c>
      <c r="H77" s="1" t="str">
        <f>IF(ISBLANK(C77),"",IF(Hypothèses!$B$3="Oui",F77*(1-G77),F77))</f>
        <v/>
      </c>
    </row>
    <row r="78" spans="1:8" x14ac:dyDescent="0.3">
      <c r="A78" s="2">
        <v>77</v>
      </c>
      <c r="B78" s="9"/>
      <c r="C78" s="12"/>
      <c r="D78" s="11"/>
      <c r="E78" s="1" t="str">
        <f>IF(ISBLANK(C78),"",IF(C78&gt;=Hypothèses!$G$15,Hypothèses!$A$15,IF(C78&gt;=Hypothèses!$G$14,Hypothèses!$A$14,IF(C78&gt;=Hypothèses!$G$13,Hypothèses!$A$13,IF(C78&gt;=Hypothèses!$G$12,Hypothèses!$A$12,IF(C78&gt;=Hypothèses!$G$11,Hypothèses!$A$11,IF(C78&gt;=Hypothèses!$G$10,Hypothèses!$A$10,Hypothèses!$A$9)))))))</f>
        <v/>
      </c>
      <c r="F78" s="1" t="str">
        <f>IF(ISBLANK(C78),"",VLOOKUP(E78,Hypothèses!$A$9:$I$15,9,FALSE))</f>
        <v/>
      </c>
      <c r="G78" s="4" t="str">
        <f>IF(ISBLANK(C78),"",IF(Hypothèses!$B$3="Oui",IF(D78=Liste!$F$2,0%,VLOOKUP(D78,Hypothèses!$A$19:$B$36,2,FALSE)),""))</f>
        <v/>
      </c>
      <c r="H78" s="1" t="str">
        <f>IF(ISBLANK(C78),"",IF(Hypothèses!$B$3="Oui",F78*(1-G78),F78))</f>
        <v/>
      </c>
    </row>
    <row r="79" spans="1:8" x14ac:dyDescent="0.3">
      <c r="A79" s="2">
        <v>78</v>
      </c>
      <c r="B79" s="9"/>
      <c r="C79" s="12"/>
      <c r="D79" s="11"/>
      <c r="E79" s="1" t="str">
        <f>IF(ISBLANK(C79),"",IF(C79&gt;=Hypothèses!$G$15,Hypothèses!$A$15,IF(C79&gt;=Hypothèses!$G$14,Hypothèses!$A$14,IF(C79&gt;=Hypothèses!$G$13,Hypothèses!$A$13,IF(C79&gt;=Hypothèses!$G$12,Hypothèses!$A$12,IF(C79&gt;=Hypothèses!$G$11,Hypothèses!$A$11,IF(C79&gt;=Hypothèses!$G$10,Hypothèses!$A$10,Hypothèses!$A$9)))))))</f>
        <v/>
      </c>
      <c r="F79" s="1" t="str">
        <f>IF(ISBLANK(C79),"",VLOOKUP(E79,Hypothèses!$A$9:$I$15,9,FALSE))</f>
        <v/>
      </c>
      <c r="G79" s="4" t="str">
        <f>IF(ISBLANK(C79),"",IF(Hypothèses!$B$3="Oui",IF(D79=Liste!$F$2,0%,VLOOKUP(D79,Hypothèses!$A$19:$B$36,2,FALSE)),""))</f>
        <v/>
      </c>
      <c r="H79" s="1" t="str">
        <f>IF(ISBLANK(C79),"",IF(Hypothèses!$B$3="Oui",F79*(1-G79),F79))</f>
        <v/>
      </c>
    </row>
    <row r="80" spans="1:8" x14ac:dyDescent="0.3">
      <c r="A80" s="2">
        <v>79</v>
      </c>
      <c r="B80" s="9"/>
      <c r="C80" s="12"/>
      <c r="D80" s="11"/>
      <c r="E80" s="1" t="str">
        <f>IF(ISBLANK(C80),"",IF(C80&gt;=Hypothèses!$G$15,Hypothèses!$A$15,IF(C80&gt;=Hypothèses!$G$14,Hypothèses!$A$14,IF(C80&gt;=Hypothèses!$G$13,Hypothèses!$A$13,IF(C80&gt;=Hypothèses!$G$12,Hypothèses!$A$12,IF(C80&gt;=Hypothèses!$G$11,Hypothèses!$A$11,IF(C80&gt;=Hypothèses!$G$10,Hypothèses!$A$10,Hypothèses!$A$9)))))))</f>
        <v/>
      </c>
      <c r="F80" s="1" t="str">
        <f>IF(ISBLANK(C80),"",VLOOKUP(E80,Hypothèses!$A$9:$I$15,9,FALSE))</f>
        <v/>
      </c>
      <c r="G80" s="4" t="str">
        <f>IF(ISBLANK(C80),"",IF(Hypothèses!$B$3="Oui",IF(D80=Liste!$F$2,0%,VLOOKUP(D80,Hypothèses!$A$19:$B$36,2,FALSE)),""))</f>
        <v/>
      </c>
      <c r="H80" s="1" t="str">
        <f>IF(ISBLANK(C80),"",IF(Hypothèses!$B$3="Oui",F80*(1-G80),F80))</f>
        <v/>
      </c>
    </row>
    <row r="81" spans="1:8" x14ac:dyDescent="0.3">
      <c r="A81" s="2">
        <v>80</v>
      </c>
      <c r="B81" s="9"/>
      <c r="C81" s="12"/>
      <c r="D81" s="11"/>
      <c r="E81" s="1" t="str">
        <f>IF(ISBLANK(C81),"",IF(C81&gt;=Hypothèses!$G$15,Hypothèses!$A$15,IF(C81&gt;=Hypothèses!$G$14,Hypothèses!$A$14,IF(C81&gt;=Hypothèses!$G$13,Hypothèses!$A$13,IF(C81&gt;=Hypothèses!$G$12,Hypothèses!$A$12,IF(C81&gt;=Hypothèses!$G$11,Hypothèses!$A$11,IF(C81&gt;=Hypothèses!$G$10,Hypothèses!$A$10,Hypothèses!$A$9)))))))</f>
        <v/>
      </c>
      <c r="F81" s="1" t="str">
        <f>IF(ISBLANK(C81),"",VLOOKUP(E81,Hypothèses!$A$9:$I$15,9,FALSE))</f>
        <v/>
      </c>
      <c r="G81" s="4" t="str">
        <f>IF(ISBLANK(C81),"",IF(Hypothèses!$B$3="Oui",IF(D81=Liste!$F$2,0%,VLOOKUP(D81,Hypothèses!$A$19:$B$36,2,FALSE)),""))</f>
        <v/>
      </c>
      <c r="H81" s="1" t="str">
        <f>IF(ISBLANK(C81),"",IF(Hypothèses!$B$3="Oui",F81*(1-G81),F81))</f>
        <v/>
      </c>
    </row>
    <row r="82" spans="1:8" x14ac:dyDescent="0.3">
      <c r="A82" s="2">
        <v>81</v>
      </c>
      <c r="B82" s="9"/>
      <c r="C82" s="12"/>
      <c r="D82" s="11"/>
      <c r="E82" s="1" t="str">
        <f>IF(ISBLANK(C82),"",IF(C82&gt;=Hypothèses!$G$15,Hypothèses!$A$15,IF(C82&gt;=Hypothèses!$G$14,Hypothèses!$A$14,IF(C82&gt;=Hypothèses!$G$13,Hypothèses!$A$13,IF(C82&gt;=Hypothèses!$G$12,Hypothèses!$A$12,IF(C82&gt;=Hypothèses!$G$11,Hypothèses!$A$11,IF(C82&gt;=Hypothèses!$G$10,Hypothèses!$A$10,Hypothèses!$A$9)))))))</f>
        <v/>
      </c>
      <c r="F82" s="1" t="str">
        <f>IF(ISBLANK(C82),"",VLOOKUP(E82,Hypothèses!$A$9:$I$15,9,FALSE))</f>
        <v/>
      </c>
      <c r="G82" s="4" t="str">
        <f>IF(ISBLANK(C82),"",IF(Hypothèses!$B$3="Oui",IF(D82=Liste!$F$2,0%,VLOOKUP(D82,Hypothèses!$A$19:$B$36,2,FALSE)),""))</f>
        <v/>
      </c>
      <c r="H82" s="1" t="str">
        <f>IF(ISBLANK(C82),"",IF(Hypothèses!$B$3="Oui",F82*(1-G82),F82))</f>
        <v/>
      </c>
    </row>
    <row r="83" spans="1:8" x14ac:dyDescent="0.3">
      <c r="A83" s="2">
        <v>82</v>
      </c>
      <c r="B83" s="9"/>
      <c r="C83" s="12"/>
      <c r="D83" s="11"/>
      <c r="E83" s="1" t="str">
        <f>IF(ISBLANK(C83),"",IF(C83&gt;=Hypothèses!$G$15,Hypothèses!$A$15,IF(C83&gt;=Hypothèses!$G$14,Hypothèses!$A$14,IF(C83&gt;=Hypothèses!$G$13,Hypothèses!$A$13,IF(C83&gt;=Hypothèses!$G$12,Hypothèses!$A$12,IF(C83&gt;=Hypothèses!$G$11,Hypothèses!$A$11,IF(C83&gt;=Hypothèses!$G$10,Hypothèses!$A$10,Hypothèses!$A$9)))))))</f>
        <v/>
      </c>
      <c r="F83" s="1" t="str">
        <f>IF(ISBLANK(C83),"",VLOOKUP(E83,Hypothèses!$A$9:$I$15,9,FALSE))</f>
        <v/>
      </c>
      <c r="G83" s="4" t="str">
        <f>IF(ISBLANK(C83),"",IF(Hypothèses!$B$3="Oui",IF(D83=Liste!$F$2,0%,VLOOKUP(D83,Hypothèses!$A$19:$B$36,2,FALSE)),""))</f>
        <v/>
      </c>
      <c r="H83" s="1" t="str">
        <f>IF(ISBLANK(C83),"",IF(Hypothèses!$B$3="Oui",F83*(1-G83),F83))</f>
        <v/>
      </c>
    </row>
    <row r="84" spans="1:8" x14ac:dyDescent="0.3">
      <c r="A84" s="2">
        <v>83</v>
      </c>
      <c r="B84" s="9"/>
      <c r="C84" s="12"/>
      <c r="D84" s="11"/>
      <c r="E84" s="1" t="str">
        <f>IF(ISBLANK(C84),"",IF(C84&gt;=Hypothèses!$G$15,Hypothèses!$A$15,IF(C84&gt;=Hypothèses!$G$14,Hypothèses!$A$14,IF(C84&gt;=Hypothèses!$G$13,Hypothèses!$A$13,IF(C84&gt;=Hypothèses!$G$12,Hypothèses!$A$12,IF(C84&gt;=Hypothèses!$G$11,Hypothèses!$A$11,IF(C84&gt;=Hypothèses!$G$10,Hypothèses!$A$10,Hypothèses!$A$9)))))))</f>
        <v/>
      </c>
      <c r="F84" s="1" t="str">
        <f>IF(ISBLANK(C84),"",VLOOKUP(E84,Hypothèses!$A$9:$I$15,9,FALSE))</f>
        <v/>
      </c>
      <c r="G84" s="4" t="str">
        <f>IF(ISBLANK(C84),"",IF(Hypothèses!$B$3="Oui",IF(D84=Liste!$F$2,0%,VLOOKUP(D84,Hypothèses!$A$19:$B$36,2,FALSE)),""))</f>
        <v/>
      </c>
      <c r="H84" s="1" t="str">
        <f>IF(ISBLANK(C84),"",IF(Hypothèses!$B$3="Oui",F84*(1-G84),F84))</f>
        <v/>
      </c>
    </row>
    <row r="85" spans="1:8" x14ac:dyDescent="0.3">
      <c r="A85" s="2">
        <v>84</v>
      </c>
      <c r="B85" s="9"/>
      <c r="C85" s="12"/>
      <c r="D85" s="11"/>
      <c r="E85" s="1" t="str">
        <f>IF(ISBLANK(C85),"",IF(C85&gt;=Hypothèses!$G$15,Hypothèses!$A$15,IF(C85&gt;=Hypothèses!$G$14,Hypothèses!$A$14,IF(C85&gt;=Hypothèses!$G$13,Hypothèses!$A$13,IF(C85&gt;=Hypothèses!$G$12,Hypothèses!$A$12,IF(C85&gt;=Hypothèses!$G$11,Hypothèses!$A$11,IF(C85&gt;=Hypothèses!$G$10,Hypothèses!$A$10,Hypothèses!$A$9)))))))</f>
        <v/>
      </c>
      <c r="F85" s="1" t="str">
        <f>IF(ISBLANK(C85),"",VLOOKUP(E85,Hypothèses!$A$9:$I$15,9,FALSE))</f>
        <v/>
      </c>
      <c r="G85" s="4" t="str">
        <f>IF(ISBLANK(C85),"",IF(Hypothèses!$B$3="Oui",IF(D85=Liste!$F$2,0%,VLOOKUP(D85,Hypothèses!$A$19:$B$36,2,FALSE)),""))</f>
        <v/>
      </c>
      <c r="H85" s="1" t="str">
        <f>IF(ISBLANK(C85),"",IF(Hypothèses!$B$3="Oui",F85*(1-G85),F85))</f>
        <v/>
      </c>
    </row>
    <row r="86" spans="1:8" x14ac:dyDescent="0.3">
      <c r="A86" s="2">
        <v>85</v>
      </c>
      <c r="B86" s="9"/>
      <c r="C86" s="12"/>
      <c r="D86" s="11"/>
      <c r="E86" s="1" t="str">
        <f>IF(ISBLANK(C86),"",IF(C86&gt;=Hypothèses!$G$15,Hypothèses!$A$15,IF(C86&gt;=Hypothèses!$G$14,Hypothèses!$A$14,IF(C86&gt;=Hypothèses!$G$13,Hypothèses!$A$13,IF(C86&gt;=Hypothèses!$G$12,Hypothèses!$A$12,IF(C86&gt;=Hypothèses!$G$11,Hypothèses!$A$11,IF(C86&gt;=Hypothèses!$G$10,Hypothèses!$A$10,Hypothèses!$A$9)))))))</f>
        <v/>
      </c>
      <c r="F86" s="1" t="str">
        <f>IF(ISBLANK(C86),"",VLOOKUP(E86,Hypothèses!$A$9:$I$15,9,FALSE))</f>
        <v/>
      </c>
      <c r="G86" s="4" t="str">
        <f>IF(ISBLANK(C86),"",IF(Hypothèses!$B$3="Oui",IF(D86=Liste!$F$2,0%,VLOOKUP(D86,Hypothèses!$A$19:$B$36,2,FALSE)),""))</f>
        <v/>
      </c>
      <c r="H86" s="1" t="str">
        <f>IF(ISBLANK(C86),"",IF(Hypothèses!$B$3="Oui",F86*(1-G86),F86))</f>
        <v/>
      </c>
    </row>
    <row r="87" spans="1:8" x14ac:dyDescent="0.3">
      <c r="A87" s="2">
        <v>86</v>
      </c>
      <c r="B87" s="9"/>
      <c r="C87" s="12"/>
      <c r="D87" s="11"/>
      <c r="E87" s="1" t="str">
        <f>IF(ISBLANK(C87),"",IF(C87&gt;=Hypothèses!$G$15,Hypothèses!$A$15,IF(C87&gt;=Hypothèses!$G$14,Hypothèses!$A$14,IF(C87&gt;=Hypothèses!$G$13,Hypothèses!$A$13,IF(C87&gt;=Hypothèses!$G$12,Hypothèses!$A$12,IF(C87&gt;=Hypothèses!$G$11,Hypothèses!$A$11,IF(C87&gt;=Hypothèses!$G$10,Hypothèses!$A$10,Hypothèses!$A$9)))))))</f>
        <v/>
      </c>
      <c r="F87" s="1" t="str">
        <f>IF(ISBLANK(C87),"",VLOOKUP(E87,Hypothèses!$A$9:$I$15,9,FALSE))</f>
        <v/>
      </c>
      <c r="G87" s="4" t="str">
        <f>IF(ISBLANK(C87),"",IF(Hypothèses!$B$3="Oui",IF(D87=Liste!$F$2,0%,VLOOKUP(D87,Hypothèses!$A$19:$B$36,2,FALSE)),""))</f>
        <v/>
      </c>
      <c r="H87" s="1" t="str">
        <f>IF(ISBLANK(C87),"",IF(Hypothèses!$B$3="Oui",F87*(1-G87),F87))</f>
        <v/>
      </c>
    </row>
    <row r="88" spans="1:8" x14ac:dyDescent="0.3">
      <c r="A88" s="2">
        <v>87</v>
      </c>
      <c r="B88" s="9"/>
      <c r="C88" s="12"/>
      <c r="D88" s="11"/>
      <c r="E88" s="1" t="str">
        <f>IF(ISBLANK(C88),"",IF(C88&gt;=Hypothèses!$G$15,Hypothèses!$A$15,IF(C88&gt;=Hypothèses!$G$14,Hypothèses!$A$14,IF(C88&gt;=Hypothèses!$G$13,Hypothèses!$A$13,IF(C88&gt;=Hypothèses!$G$12,Hypothèses!$A$12,IF(C88&gt;=Hypothèses!$G$11,Hypothèses!$A$11,IF(C88&gt;=Hypothèses!$G$10,Hypothèses!$A$10,Hypothèses!$A$9)))))))</f>
        <v/>
      </c>
      <c r="F88" s="1" t="str">
        <f>IF(ISBLANK(C88),"",VLOOKUP(E88,Hypothèses!$A$9:$I$15,9,FALSE))</f>
        <v/>
      </c>
      <c r="G88" s="4" t="str">
        <f>IF(ISBLANK(C88),"",IF(Hypothèses!$B$3="Oui",IF(D88=Liste!$F$2,0%,VLOOKUP(D88,Hypothèses!$A$19:$B$36,2,FALSE)),""))</f>
        <v/>
      </c>
      <c r="H88" s="1" t="str">
        <f>IF(ISBLANK(C88),"",IF(Hypothèses!$B$3="Oui",F88*(1-G88),F88))</f>
        <v/>
      </c>
    </row>
    <row r="89" spans="1:8" x14ac:dyDescent="0.3">
      <c r="A89" s="2">
        <v>88</v>
      </c>
      <c r="B89" s="9"/>
      <c r="C89" s="12"/>
      <c r="D89" s="11"/>
      <c r="E89" s="1" t="str">
        <f>IF(ISBLANK(C89),"",IF(C89&gt;=Hypothèses!$G$15,Hypothèses!$A$15,IF(C89&gt;=Hypothèses!$G$14,Hypothèses!$A$14,IF(C89&gt;=Hypothèses!$G$13,Hypothèses!$A$13,IF(C89&gt;=Hypothèses!$G$12,Hypothèses!$A$12,IF(C89&gt;=Hypothèses!$G$11,Hypothèses!$A$11,IF(C89&gt;=Hypothèses!$G$10,Hypothèses!$A$10,Hypothèses!$A$9)))))))</f>
        <v/>
      </c>
      <c r="F89" s="1" t="str">
        <f>IF(ISBLANK(C89),"",VLOOKUP(E89,Hypothèses!$A$9:$I$15,9,FALSE))</f>
        <v/>
      </c>
      <c r="G89" s="4" t="str">
        <f>IF(ISBLANK(C89),"",IF(Hypothèses!$B$3="Oui",IF(D89=Liste!$F$2,0%,VLOOKUP(D89,Hypothèses!$A$19:$B$36,2,FALSE)),""))</f>
        <v/>
      </c>
      <c r="H89" s="1" t="str">
        <f>IF(ISBLANK(C89),"",IF(Hypothèses!$B$3="Oui",F89*(1-G89),F89))</f>
        <v/>
      </c>
    </row>
    <row r="90" spans="1:8" x14ac:dyDescent="0.3">
      <c r="A90" s="2">
        <v>89</v>
      </c>
      <c r="B90" s="9"/>
      <c r="C90" s="12"/>
      <c r="D90" s="11"/>
      <c r="E90" s="1" t="str">
        <f>IF(ISBLANK(C90),"",IF(C90&gt;=Hypothèses!$G$15,Hypothèses!$A$15,IF(C90&gt;=Hypothèses!$G$14,Hypothèses!$A$14,IF(C90&gt;=Hypothèses!$G$13,Hypothèses!$A$13,IF(C90&gt;=Hypothèses!$G$12,Hypothèses!$A$12,IF(C90&gt;=Hypothèses!$G$11,Hypothèses!$A$11,IF(C90&gt;=Hypothèses!$G$10,Hypothèses!$A$10,Hypothèses!$A$9)))))))</f>
        <v/>
      </c>
      <c r="F90" s="1" t="str">
        <f>IF(ISBLANK(C90),"",VLOOKUP(E90,Hypothèses!$A$9:$I$15,9,FALSE))</f>
        <v/>
      </c>
      <c r="G90" s="4" t="str">
        <f>IF(ISBLANK(C90),"",IF(Hypothèses!$B$3="Oui",IF(D90=Liste!$F$2,0%,VLOOKUP(D90,Hypothèses!$A$19:$B$36,2,FALSE)),""))</f>
        <v/>
      </c>
      <c r="H90" s="1" t="str">
        <f>IF(ISBLANK(C90),"",IF(Hypothèses!$B$3="Oui",F90*(1-G90),F90))</f>
        <v/>
      </c>
    </row>
    <row r="91" spans="1:8" x14ac:dyDescent="0.3">
      <c r="A91" s="2">
        <v>90</v>
      </c>
      <c r="B91" s="9"/>
      <c r="C91" s="12"/>
      <c r="D91" s="11"/>
      <c r="E91" s="1" t="str">
        <f>IF(ISBLANK(C91),"",IF(C91&gt;=Hypothèses!$G$15,Hypothèses!$A$15,IF(C91&gt;=Hypothèses!$G$14,Hypothèses!$A$14,IF(C91&gt;=Hypothèses!$G$13,Hypothèses!$A$13,IF(C91&gt;=Hypothèses!$G$12,Hypothèses!$A$12,IF(C91&gt;=Hypothèses!$G$11,Hypothèses!$A$11,IF(C91&gt;=Hypothèses!$G$10,Hypothèses!$A$10,Hypothèses!$A$9)))))))</f>
        <v/>
      </c>
      <c r="F91" s="1" t="str">
        <f>IF(ISBLANK(C91),"",VLOOKUP(E91,Hypothèses!$A$9:$I$15,9,FALSE))</f>
        <v/>
      </c>
      <c r="G91" s="4" t="str">
        <f>IF(ISBLANK(C91),"",IF(Hypothèses!$B$3="Oui",IF(D91=Liste!$F$2,0%,VLOOKUP(D91,Hypothèses!$A$19:$B$36,2,FALSE)),""))</f>
        <v/>
      </c>
      <c r="H91" s="1" t="str">
        <f>IF(ISBLANK(C91),"",IF(Hypothèses!$B$3="Oui",F91*(1-G91),F91))</f>
        <v/>
      </c>
    </row>
    <row r="92" spans="1:8" x14ac:dyDescent="0.3">
      <c r="A92" s="2">
        <v>91</v>
      </c>
      <c r="B92" s="9"/>
      <c r="C92" s="12"/>
      <c r="D92" s="11"/>
      <c r="E92" s="1" t="str">
        <f>IF(ISBLANK(C92),"",IF(C92&gt;=Hypothèses!$G$15,Hypothèses!$A$15,IF(C92&gt;=Hypothèses!$G$14,Hypothèses!$A$14,IF(C92&gt;=Hypothèses!$G$13,Hypothèses!$A$13,IF(C92&gt;=Hypothèses!$G$12,Hypothèses!$A$12,IF(C92&gt;=Hypothèses!$G$11,Hypothèses!$A$11,IF(C92&gt;=Hypothèses!$G$10,Hypothèses!$A$10,Hypothèses!$A$9)))))))</f>
        <v/>
      </c>
      <c r="F92" s="1" t="str">
        <f>IF(ISBLANK(C92),"",VLOOKUP(E92,Hypothèses!$A$9:$I$15,9,FALSE))</f>
        <v/>
      </c>
      <c r="G92" s="4" t="str">
        <f>IF(ISBLANK(C92),"",IF(Hypothèses!$B$3="Oui",IF(D92=Liste!$F$2,0%,VLOOKUP(D92,Hypothèses!$A$19:$B$36,2,FALSE)),""))</f>
        <v/>
      </c>
      <c r="H92" s="1" t="str">
        <f>IF(ISBLANK(C92),"",IF(Hypothèses!$B$3="Oui",F92*(1-G92),F92))</f>
        <v/>
      </c>
    </row>
    <row r="93" spans="1:8" x14ac:dyDescent="0.3">
      <c r="A93" s="2">
        <v>92</v>
      </c>
      <c r="B93" s="9"/>
      <c r="C93" s="12"/>
      <c r="D93" s="11"/>
      <c r="E93" s="1" t="str">
        <f>IF(ISBLANK(C93),"",IF(C93&gt;=Hypothèses!$G$15,Hypothèses!$A$15,IF(C93&gt;=Hypothèses!$G$14,Hypothèses!$A$14,IF(C93&gt;=Hypothèses!$G$13,Hypothèses!$A$13,IF(C93&gt;=Hypothèses!$G$12,Hypothèses!$A$12,IF(C93&gt;=Hypothèses!$G$11,Hypothèses!$A$11,IF(C93&gt;=Hypothèses!$G$10,Hypothèses!$A$10,Hypothèses!$A$9)))))))</f>
        <v/>
      </c>
      <c r="F93" s="1" t="str">
        <f>IF(ISBLANK(C93),"",VLOOKUP(E93,Hypothèses!$A$9:$I$15,9,FALSE))</f>
        <v/>
      </c>
      <c r="G93" s="4" t="str">
        <f>IF(ISBLANK(C93),"",IF(Hypothèses!$B$3="Oui",IF(D93=Liste!$F$2,0%,VLOOKUP(D93,Hypothèses!$A$19:$B$36,2,FALSE)),""))</f>
        <v/>
      </c>
      <c r="H93" s="1" t="str">
        <f>IF(ISBLANK(C93),"",IF(Hypothèses!$B$3="Oui",F93*(1-G93),F93))</f>
        <v/>
      </c>
    </row>
    <row r="94" spans="1:8" x14ac:dyDescent="0.3">
      <c r="A94" s="2">
        <v>93</v>
      </c>
      <c r="B94" s="9"/>
      <c r="C94" s="12"/>
      <c r="D94" s="11"/>
      <c r="E94" s="1" t="str">
        <f>IF(ISBLANK(C94),"",IF(C94&gt;=Hypothèses!$G$15,Hypothèses!$A$15,IF(C94&gt;=Hypothèses!$G$14,Hypothèses!$A$14,IF(C94&gt;=Hypothèses!$G$13,Hypothèses!$A$13,IF(C94&gt;=Hypothèses!$G$12,Hypothèses!$A$12,IF(C94&gt;=Hypothèses!$G$11,Hypothèses!$A$11,IF(C94&gt;=Hypothèses!$G$10,Hypothèses!$A$10,Hypothèses!$A$9)))))))</f>
        <v/>
      </c>
      <c r="F94" s="1" t="str">
        <f>IF(ISBLANK(C94),"",VLOOKUP(E94,Hypothèses!$A$9:$I$15,9,FALSE))</f>
        <v/>
      </c>
      <c r="G94" s="4" t="str">
        <f>IF(ISBLANK(C94),"",IF(Hypothèses!$B$3="Oui",IF(D94=Liste!$F$2,0%,VLOOKUP(D94,Hypothèses!$A$19:$B$36,2,FALSE)),""))</f>
        <v/>
      </c>
      <c r="H94" s="1" t="str">
        <f>IF(ISBLANK(C94),"",IF(Hypothèses!$B$3="Oui",F94*(1-G94),F94))</f>
        <v/>
      </c>
    </row>
    <row r="95" spans="1:8" x14ac:dyDescent="0.3">
      <c r="A95" s="2">
        <v>94</v>
      </c>
      <c r="B95" s="9"/>
      <c r="C95" s="12"/>
      <c r="D95" s="11"/>
      <c r="E95" s="1" t="str">
        <f>IF(ISBLANK(C95),"",IF(C95&gt;=Hypothèses!$G$15,Hypothèses!$A$15,IF(C95&gt;=Hypothèses!$G$14,Hypothèses!$A$14,IF(C95&gt;=Hypothèses!$G$13,Hypothèses!$A$13,IF(C95&gt;=Hypothèses!$G$12,Hypothèses!$A$12,IF(C95&gt;=Hypothèses!$G$11,Hypothèses!$A$11,IF(C95&gt;=Hypothèses!$G$10,Hypothèses!$A$10,Hypothèses!$A$9)))))))</f>
        <v/>
      </c>
      <c r="F95" s="1" t="str">
        <f>IF(ISBLANK(C95),"",VLOOKUP(E95,Hypothèses!$A$9:$I$15,9,FALSE))</f>
        <v/>
      </c>
      <c r="G95" s="4" t="str">
        <f>IF(ISBLANK(C95),"",IF(Hypothèses!$B$3="Oui",IF(D95=Liste!$F$2,0%,VLOOKUP(D95,Hypothèses!$A$19:$B$36,2,FALSE)),""))</f>
        <v/>
      </c>
      <c r="H95" s="1" t="str">
        <f>IF(ISBLANK(C95),"",IF(Hypothèses!$B$3="Oui",F95*(1-G95),F95))</f>
        <v/>
      </c>
    </row>
    <row r="96" spans="1:8" x14ac:dyDescent="0.3">
      <c r="A96" s="2">
        <v>95</v>
      </c>
      <c r="B96" s="9"/>
      <c r="C96" s="12"/>
      <c r="D96" s="11"/>
      <c r="E96" s="1" t="str">
        <f>IF(ISBLANK(C96),"",IF(C96&gt;=Hypothèses!$G$15,Hypothèses!$A$15,IF(C96&gt;=Hypothèses!$G$14,Hypothèses!$A$14,IF(C96&gt;=Hypothèses!$G$13,Hypothèses!$A$13,IF(C96&gt;=Hypothèses!$G$12,Hypothèses!$A$12,IF(C96&gt;=Hypothèses!$G$11,Hypothèses!$A$11,IF(C96&gt;=Hypothèses!$G$10,Hypothèses!$A$10,Hypothèses!$A$9)))))))</f>
        <v/>
      </c>
      <c r="F96" s="1" t="str">
        <f>IF(ISBLANK(C96),"",VLOOKUP(E96,Hypothèses!$A$9:$I$15,9,FALSE))</f>
        <v/>
      </c>
      <c r="G96" s="4" t="str">
        <f>IF(ISBLANK(C96),"",IF(Hypothèses!$B$3="Oui",IF(D96=Liste!$F$2,0%,VLOOKUP(D96,Hypothèses!$A$19:$B$36,2,FALSE)),""))</f>
        <v/>
      </c>
      <c r="H96" s="1" t="str">
        <f>IF(ISBLANK(C96),"",IF(Hypothèses!$B$3="Oui",F96*(1-G96),F96))</f>
        <v/>
      </c>
    </row>
    <row r="97" spans="1:8" x14ac:dyDescent="0.3">
      <c r="A97" s="2">
        <v>96</v>
      </c>
      <c r="B97" s="9"/>
      <c r="C97" s="12"/>
      <c r="D97" s="11"/>
      <c r="E97" s="1" t="str">
        <f>IF(ISBLANK(C97),"",IF(C97&gt;=Hypothèses!$G$15,Hypothèses!$A$15,IF(C97&gt;=Hypothèses!$G$14,Hypothèses!$A$14,IF(C97&gt;=Hypothèses!$G$13,Hypothèses!$A$13,IF(C97&gt;=Hypothèses!$G$12,Hypothèses!$A$12,IF(C97&gt;=Hypothèses!$G$11,Hypothèses!$A$11,IF(C97&gt;=Hypothèses!$G$10,Hypothèses!$A$10,Hypothèses!$A$9)))))))</f>
        <v/>
      </c>
      <c r="F97" s="1" t="str">
        <f>IF(ISBLANK(C97),"",VLOOKUP(E97,Hypothèses!$A$9:$I$15,9,FALSE))</f>
        <v/>
      </c>
      <c r="G97" s="4" t="str">
        <f>IF(ISBLANK(C97),"",IF(Hypothèses!$B$3="Oui",IF(D97=Liste!$F$2,0%,VLOOKUP(D97,Hypothèses!$A$19:$B$36,2,FALSE)),""))</f>
        <v/>
      </c>
      <c r="H97" s="1" t="str">
        <f>IF(ISBLANK(C97),"",IF(Hypothèses!$B$3="Oui",F97*(1-G97),F97))</f>
        <v/>
      </c>
    </row>
    <row r="98" spans="1:8" x14ac:dyDescent="0.3">
      <c r="A98" s="2">
        <v>97</v>
      </c>
      <c r="B98" s="9"/>
      <c r="C98" s="12"/>
      <c r="D98" s="11"/>
      <c r="E98" s="1" t="str">
        <f>IF(ISBLANK(C98),"",IF(C98&gt;=Hypothèses!$G$15,Hypothèses!$A$15,IF(C98&gt;=Hypothèses!$G$14,Hypothèses!$A$14,IF(C98&gt;=Hypothèses!$G$13,Hypothèses!$A$13,IF(C98&gt;=Hypothèses!$G$12,Hypothèses!$A$12,IF(C98&gt;=Hypothèses!$G$11,Hypothèses!$A$11,IF(C98&gt;=Hypothèses!$G$10,Hypothèses!$A$10,Hypothèses!$A$9)))))))</f>
        <v/>
      </c>
      <c r="F98" s="1" t="str">
        <f>IF(ISBLANK(C98),"",VLOOKUP(E98,Hypothèses!$A$9:$I$15,9,FALSE))</f>
        <v/>
      </c>
      <c r="G98" s="4" t="str">
        <f>IF(ISBLANK(C98),"",IF(Hypothèses!$B$3="Oui",IF(D98=Liste!$F$2,0%,VLOOKUP(D98,Hypothèses!$A$19:$B$36,2,FALSE)),""))</f>
        <v/>
      </c>
      <c r="H98" s="1" t="str">
        <f>IF(ISBLANK(C98),"",IF(Hypothèses!$B$3="Oui",F98*(1-G98),F98))</f>
        <v/>
      </c>
    </row>
    <row r="99" spans="1:8" x14ac:dyDescent="0.3">
      <c r="A99" s="2">
        <v>98</v>
      </c>
      <c r="B99" s="9"/>
      <c r="C99" s="12"/>
      <c r="D99" s="11"/>
      <c r="E99" s="1" t="str">
        <f>IF(ISBLANK(C99),"",IF(C99&gt;=Hypothèses!$G$15,Hypothèses!$A$15,IF(C99&gt;=Hypothèses!$G$14,Hypothèses!$A$14,IF(C99&gt;=Hypothèses!$G$13,Hypothèses!$A$13,IF(C99&gt;=Hypothèses!$G$12,Hypothèses!$A$12,IF(C99&gt;=Hypothèses!$G$11,Hypothèses!$A$11,IF(C99&gt;=Hypothèses!$G$10,Hypothèses!$A$10,Hypothèses!$A$9)))))))</f>
        <v/>
      </c>
      <c r="F99" s="1" t="str">
        <f>IF(ISBLANK(C99),"",VLOOKUP(E99,Hypothèses!$A$9:$I$15,9,FALSE))</f>
        <v/>
      </c>
      <c r="G99" s="4" t="str">
        <f>IF(ISBLANK(C99),"",IF(Hypothèses!$B$3="Oui",IF(D99=Liste!$F$2,0%,VLOOKUP(D99,Hypothèses!$A$19:$B$36,2,FALSE)),""))</f>
        <v/>
      </c>
      <c r="H99" s="1" t="str">
        <f>IF(ISBLANK(C99),"",IF(Hypothèses!$B$3="Oui",F99*(1-G99),F99))</f>
        <v/>
      </c>
    </row>
    <row r="100" spans="1:8" x14ac:dyDescent="0.3">
      <c r="A100" s="2">
        <v>99</v>
      </c>
      <c r="B100" s="9"/>
      <c r="C100" s="12"/>
      <c r="D100" s="11"/>
      <c r="E100" s="1" t="str">
        <f>IF(ISBLANK(C100),"",IF(C100&gt;=Hypothèses!$G$15,Hypothèses!$A$15,IF(C100&gt;=Hypothèses!$G$14,Hypothèses!$A$14,IF(C100&gt;=Hypothèses!$G$13,Hypothèses!$A$13,IF(C100&gt;=Hypothèses!$G$12,Hypothèses!$A$12,IF(C100&gt;=Hypothèses!$G$11,Hypothèses!$A$11,IF(C100&gt;=Hypothèses!$G$10,Hypothèses!$A$10,Hypothèses!$A$9)))))))</f>
        <v/>
      </c>
      <c r="F100" s="1" t="str">
        <f>IF(ISBLANK(C100),"",VLOOKUP(E100,Hypothèses!$A$9:$I$15,9,FALSE))</f>
        <v/>
      </c>
      <c r="G100" s="4" t="str">
        <f>IF(ISBLANK(C100),"",IF(Hypothèses!$B$3="Oui",IF(D100=Liste!$F$2,0%,VLOOKUP(D100,Hypothèses!$A$19:$B$36,2,FALSE)),""))</f>
        <v/>
      </c>
      <c r="H100" s="1" t="str">
        <f>IF(ISBLANK(C100),"",IF(Hypothèses!$B$3="Oui",F100*(1-G100),F100))</f>
        <v/>
      </c>
    </row>
    <row r="101" spans="1:8" x14ac:dyDescent="0.3">
      <c r="A101" s="2">
        <v>100</v>
      </c>
      <c r="B101" s="9"/>
      <c r="C101" s="12"/>
      <c r="D101" s="11"/>
      <c r="E101" s="1" t="str">
        <f>IF(ISBLANK(C101),"",IF(C101&gt;=Hypothèses!$G$15,Hypothèses!$A$15,IF(C101&gt;=Hypothèses!$G$14,Hypothèses!$A$14,IF(C101&gt;=Hypothèses!$G$13,Hypothèses!$A$13,IF(C101&gt;=Hypothèses!$G$12,Hypothèses!$A$12,IF(C101&gt;=Hypothèses!$G$11,Hypothèses!$A$11,IF(C101&gt;=Hypothèses!$G$10,Hypothèses!$A$10,Hypothèses!$A$9)))))))</f>
        <v/>
      </c>
      <c r="F101" s="1" t="str">
        <f>IF(ISBLANK(C101),"",VLOOKUP(E101,Hypothèses!$A$9:$I$15,9,FALSE))</f>
        <v/>
      </c>
      <c r="G101" s="4" t="str">
        <f>IF(ISBLANK(C101),"",IF(Hypothèses!$B$3="Oui",IF(D101=Liste!$F$2,0%,VLOOKUP(D101,Hypothèses!$A$19:$B$36,2,FALSE)),""))</f>
        <v/>
      </c>
      <c r="H101" s="1" t="str">
        <f>IF(ISBLANK(C101),"",IF(Hypothèses!$B$3="Oui",F101*(1-G101),F101))</f>
        <v/>
      </c>
    </row>
    <row r="102" spans="1:8" x14ac:dyDescent="0.3">
      <c r="A102" s="2">
        <v>101</v>
      </c>
      <c r="B102" s="9"/>
      <c r="C102" s="12"/>
      <c r="D102" s="11"/>
      <c r="E102" s="1" t="str">
        <f>IF(ISBLANK(C102),"",IF(C102&gt;=Hypothèses!$G$15,Hypothèses!$A$15,IF(C102&gt;=Hypothèses!$G$14,Hypothèses!$A$14,IF(C102&gt;=Hypothèses!$G$13,Hypothèses!$A$13,IF(C102&gt;=Hypothèses!$G$12,Hypothèses!$A$12,IF(C102&gt;=Hypothèses!$G$11,Hypothèses!$A$11,IF(C102&gt;=Hypothèses!$G$10,Hypothèses!$A$10,Hypothèses!$A$9)))))))</f>
        <v/>
      </c>
      <c r="F102" s="1" t="str">
        <f>IF(ISBLANK(C102),"",VLOOKUP(E102,Hypothèses!$A$9:$I$15,9,FALSE))</f>
        <v/>
      </c>
      <c r="G102" s="4" t="str">
        <f>IF(ISBLANK(C102),"",IF(Hypothèses!$B$3="Oui",IF(D102=Liste!$F$2,0%,VLOOKUP(D102,Hypothèses!$A$19:$B$36,2,FALSE)),""))</f>
        <v/>
      </c>
      <c r="H102" s="1" t="str">
        <f>IF(ISBLANK(C102),"",IF(Hypothèses!$B$3="Oui",F102*(1-G102),F102))</f>
        <v/>
      </c>
    </row>
    <row r="103" spans="1:8" x14ac:dyDescent="0.3">
      <c r="A103" s="2">
        <v>102</v>
      </c>
      <c r="B103" s="9"/>
      <c r="C103" s="12"/>
      <c r="D103" s="11"/>
      <c r="E103" s="1" t="str">
        <f>IF(ISBLANK(C103),"",IF(C103&gt;=Hypothèses!$G$15,Hypothèses!$A$15,IF(C103&gt;=Hypothèses!$G$14,Hypothèses!$A$14,IF(C103&gt;=Hypothèses!$G$13,Hypothèses!$A$13,IF(C103&gt;=Hypothèses!$G$12,Hypothèses!$A$12,IF(C103&gt;=Hypothèses!$G$11,Hypothèses!$A$11,IF(C103&gt;=Hypothèses!$G$10,Hypothèses!$A$10,Hypothèses!$A$9)))))))</f>
        <v/>
      </c>
      <c r="F103" s="1" t="str">
        <f>IF(ISBLANK(C103),"",VLOOKUP(E103,Hypothèses!$A$9:$I$15,9,FALSE))</f>
        <v/>
      </c>
      <c r="G103" s="4" t="str">
        <f>IF(ISBLANK(C103),"",IF(Hypothèses!$B$3="Oui",IF(D103=Liste!$F$2,0%,VLOOKUP(D103,Hypothèses!$A$19:$B$36,2,FALSE)),""))</f>
        <v/>
      </c>
      <c r="H103" s="1" t="str">
        <f>IF(ISBLANK(C103),"",IF(Hypothèses!$B$3="Oui",F103*(1-G103),F103))</f>
        <v/>
      </c>
    </row>
    <row r="104" spans="1:8" x14ac:dyDescent="0.3">
      <c r="A104" s="2">
        <v>103</v>
      </c>
      <c r="B104" s="9"/>
      <c r="C104" s="12"/>
      <c r="D104" s="11"/>
      <c r="E104" s="1" t="str">
        <f>IF(ISBLANK(C104),"",IF(C104&gt;=Hypothèses!$G$15,Hypothèses!$A$15,IF(C104&gt;=Hypothèses!$G$14,Hypothèses!$A$14,IF(C104&gt;=Hypothèses!$G$13,Hypothèses!$A$13,IF(C104&gt;=Hypothèses!$G$12,Hypothèses!$A$12,IF(C104&gt;=Hypothèses!$G$11,Hypothèses!$A$11,IF(C104&gt;=Hypothèses!$G$10,Hypothèses!$A$10,Hypothèses!$A$9)))))))</f>
        <v/>
      </c>
      <c r="F104" s="1" t="str">
        <f>IF(ISBLANK(C104),"",VLOOKUP(E104,Hypothèses!$A$9:$I$15,9,FALSE))</f>
        <v/>
      </c>
      <c r="G104" s="4" t="str">
        <f>IF(ISBLANK(C104),"",IF(Hypothèses!$B$3="Oui",IF(D104=Liste!$F$2,0%,VLOOKUP(D104,Hypothèses!$A$19:$B$36,2,FALSE)),""))</f>
        <v/>
      </c>
      <c r="H104" s="1" t="str">
        <f>IF(ISBLANK(C104),"",IF(Hypothèses!$B$3="Oui",F104*(1-G104),F104))</f>
        <v/>
      </c>
    </row>
    <row r="105" spans="1:8" x14ac:dyDescent="0.3">
      <c r="A105" s="2">
        <v>104</v>
      </c>
      <c r="B105" s="9"/>
      <c r="C105" s="12"/>
      <c r="D105" s="11"/>
      <c r="E105" s="1" t="str">
        <f>IF(ISBLANK(C105),"",IF(C105&gt;=Hypothèses!$G$15,Hypothèses!$A$15,IF(C105&gt;=Hypothèses!$G$14,Hypothèses!$A$14,IF(C105&gt;=Hypothèses!$G$13,Hypothèses!$A$13,IF(C105&gt;=Hypothèses!$G$12,Hypothèses!$A$12,IF(C105&gt;=Hypothèses!$G$11,Hypothèses!$A$11,IF(C105&gt;=Hypothèses!$G$10,Hypothèses!$A$10,Hypothèses!$A$9)))))))</f>
        <v/>
      </c>
      <c r="F105" s="1" t="str">
        <f>IF(ISBLANK(C105),"",VLOOKUP(E105,Hypothèses!$A$9:$I$15,9,FALSE))</f>
        <v/>
      </c>
      <c r="G105" s="4" t="str">
        <f>IF(ISBLANK(C105),"",IF(Hypothèses!$B$3="Oui",IF(D105=Liste!$F$2,0%,VLOOKUP(D105,Hypothèses!$A$19:$B$36,2,FALSE)),""))</f>
        <v/>
      </c>
      <c r="H105" s="1" t="str">
        <f>IF(ISBLANK(C105),"",IF(Hypothèses!$B$3="Oui",F105*(1-G105),F105))</f>
        <v/>
      </c>
    </row>
    <row r="106" spans="1:8" x14ac:dyDescent="0.3">
      <c r="A106" s="2">
        <v>105</v>
      </c>
      <c r="B106" s="9"/>
      <c r="C106" s="12"/>
      <c r="D106" s="11"/>
      <c r="E106" s="1" t="str">
        <f>IF(ISBLANK(C106),"",IF(C106&gt;=Hypothèses!$G$15,Hypothèses!$A$15,IF(C106&gt;=Hypothèses!$G$14,Hypothèses!$A$14,IF(C106&gt;=Hypothèses!$G$13,Hypothèses!$A$13,IF(C106&gt;=Hypothèses!$G$12,Hypothèses!$A$12,IF(C106&gt;=Hypothèses!$G$11,Hypothèses!$A$11,IF(C106&gt;=Hypothèses!$G$10,Hypothèses!$A$10,Hypothèses!$A$9)))))))</f>
        <v/>
      </c>
      <c r="F106" s="1" t="str">
        <f>IF(ISBLANK(C106),"",VLOOKUP(E106,Hypothèses!$A$9:$I$15,9,FALSE))</f>
        <v/>
      </c>
      <c r="G106" s="4" t="str">
        <f>IF(ISBLANK(C106),"",IF(Hypothèses!$B$3="Oui",IF(D106=Liste!$F$2,0%,VLOOKUP(D106,Hypothèses!$A$19:$B$36,2,FALSE)),""))</f>
        <v/>
      </c>
      <c r="H106" s="1" t="str">
        <f>IF(ISBLANK(C106),"",IF(Hypothèses!$B$3="Oui",F106*(1-G106),F106))</f>
        <v/>
      </c>
    </row>
    <row r="107" spans="1:8" x14ac:dyDescent="0.3">
      <c r="A107" s="2">
        <v>106</v>
      </c>
      <c r="B107" s="9"/>
      <c r="C107" s="12"/>
      <c r="D107" s="11"/>
      <c r="E107" s="1" t="str">
        <f>IF(ISBLANK(C107),"",IF(C107&gt;=Hypothèses!$G$15,Hypothèses!$A$15,IF(C107&gt;=Hypothèses!$G$14,Hypothèses!$A$14,IF(C107&gt;=Hypothèses!$G$13,Hypothèses!$A$13,IF(C107&gt;=Hypothèses!$G$12,Hypothèses!$A$12,IF(C107&gt;=Hypothèses!$G$11,Hypothèses!$A$11,IF(C107&gt;=Hypothèses!$G$10,Hypothèses!$A$10,Hypothèses!$A$9)))))))</f>
        <v/>
      </c>
      <c r="F107" s="1" t="str">
        <f>IF(ISBLANK(C107),"",VLOOKUP(E107,Hypothèses!$A$9:$I$15,9,FALSE))</f>
        <v/>
      </c>
      <c r="G107" s="4" t="str">
        <f>IF(ISBLANK(C107),"",IF(Hypothèses!$B$3="Oui",IF(D107=Liste!$F$2,0%,VLOOKUP(D107,Hypothèses!$A$19:$B$36,2,FALSE)),""))</f>
        <v/>
      </c>
      <c r="H107" s="1" t="str">
        <f>IF(ISBLANK(C107),"",IF(Hypothèses!$B$3="Oui",F107*(1-G107),F107))</f>
        <v/>
      </c>
    </row>
    <row r="108" spans="1:8" x14ac:dyDescent="0.3">
      <c r="A108" s="2">
        <v>107</v>
      </c>
      <c r="B108" s="9"/>
      <c r="C108" s="12"/>
      <c r="D108" s="11"/>
      <c r="E108" s="1" t="str">
        <f>IF(ISBLANK(C108),"",IF(C108&gt;=Hypothèses!$G$15,Hypothèses!$A$15,IF(C108&gt;=Hypothèses!$G$14,Hypothèses!$A$14,IF(C108&gt;=Hypothèses!$G$13,Hypothèses!$A$13,IF(C108&gt;=Hypothèses!$G$12,Hypothèses!$A$12,IF(C108&gt;=Hypothèses!$G$11,Hypothèses!$A$11,IF(C108&gt;=Hypothèses!$G$10,Hypothèses!$A$10,Hypothèses!$A$9)))))))</f>
        <v/>
      </c>
      <c r="F108" s="1" t="str">
        <f>IF(ISBLANK(C108),"",VLOOKUP(E108,Hypothèses!$A$9:$I$15,9,FALSE))</f>
        <v/>
      </c>
      <c r="G108" s="4" t="str">
        <f>IF(ISBLANK(C108),"",IF(Hypothèses!$B$3="Oui",IF(D108=Liste!$F$2,0%,VLOOKUP(D108,Hypothèses!$A$19:$B$36,2,FALSE)),""))</f>
        <v/>
      </c>
      <c r="H108" s="1" t="str">
        <f>IF(ISBLANK(C108),"",IF(Hypothèses!$B$3="Oui",F108*(1-G108),F108))</f>
        <v/>
      </c>
    </row>
    <row r="109" spans="1:8" x14ac:dyDescent="0.3">
      <c r="A109" s="2">
        <v>108</v>
      </c>
      <c r="B109" s="9"/>
      <c r="C109" s="12"/>
      <c r="D109" s="11"/>
      <c r="E109" s="1" t="str">
        <f>IF(ISBLANK(C109),"",IF(C109&gt;=Hypothèses!$G$15,Hypothèses!$A$15,IF(C109&gt;=Hypothèses!$G$14,Hypothèses!$A$14,IF(C109&gt;=Hypothèses!$G$13,Hypothèses!$A$13,IF(C109&gt;=Hypothèses!$G$12,Hypothèses!$A$12,IF(C109&gt;=Hypothèses!$G$11,Hypothèses!$A$11,IF(C109&gt;=Hypothèses!$G$10,Hypothèses!$A$10,Hypothèses!$A$9)))))))</f>
        <v/>
      </c>
      <c r="F109" s="1" t="str">
        <f>IF(ISBLANK(C109),"",VLOOKUP(E109,Hypothèses!$A$9:$I$15,9,FALSE))</f>
        <v/>
      </c>
      <c r="G109" s="4" t="str">
        <f>IF(ISBLANK(C109),"",IF(Hypothèses!$B$3="Oui",IF(D109=Liste!$F$2,0%,VLOOKUP(D109,Hypothèses!$A$19:$B$36,2,FALSE)),""))</f>
        <v/>
      </c>
      <c r="H109" s="1" t="str">
        <f>IF(ISBLANK(C109),"",IF(Hypothèses!$B$3="Oui",F109*(1-G109),F109))</f>
        <v/>
      </c>
    </row>
    <row r="110" spans="1:8" x14ac:dyDescent="0.3">
      <c r="A110" s="2">
        <v>109</v>
      </c>
      <c r="B110" s="9"/>
      <c r="C110" s="12"/>
      <c r="D110" s="11"/>
      <c r="E110" s="1" t="str">
        <f>IF(ISBLANK(C110),"",IF(C110&gt;=Hypothèses!$G$15,Hypothèses!$A$15,IF(C110&gt;=Hypothèses!$G$14,Hypothèses!$A$14,IF(C110&gt;=Hypothèses!$G$13,Hypothèses!$A$13,IF(C110&gt;=Hypothèses!$G$12,Hypothèses!$A$12,IF(C110&gt;=Hypothèses!$G$11,Hypothèses!$A$11,IF(C110&gt;=Hypothèses!$G$10,Hypothèses!$A$10,Hypothèses!$A$9)))))))</f>
        <v/>
      </c>
      <c r="F110" s="1" t="str">
        <f>IF(ISBLANK(C110),"",VLOOKUP(E110,Hypothèses!$A$9:$I$15,9,FALSE))</f>
        <v/>
      </c>
      <c r="G110" s="4" t="str">
        <f>IF(ISBLANK(C110),"",IF(Hypothèses!$B$3="Oui",IF(D110=Liste!$F$2,0%,VLOOKUP(D110,Hypothèses!$A$19:$B$36,2,FALSE)),""))</f>
        <v/>
      </c>
      <c r="H110" s="1" t="str">
        <f>IF(ISBLANK(C110),"",IF(Hypothèses!$B$3="Oui",F110*(1-G110),F110))</f>
        <v/>
      </c>
    </row>
    <row r="111" spans="1:8" x14ac:dyDescent="0.3">
      <c r="A111" s="2">
        <v>110</v>
      </c>
      <c r="B111" s="9"/>
      <c r="C111" s="12"/>
      <c r="D111" s="11"/>
      <c r="E111" s="1" t="str">
        <f>IF(ISBLANK(C111),"",IF(C111&gt;=Hypothèses!$G$15,Hypothèses!$A$15,IF(C111&gt;=Hypothèses!$G$14,Hypothèses!$A$14,IF(C111&gt;=Hypothèses!$G$13,Hypothèses!$A$13,IF(C111&gt;=Hypothèses!$G$12,Hypothèses!$A$12,IF(C111&gt;=Hypothèses!$G$11,Hypothèses!$A$11,IF(C111&gt;=Hypothèses!$G$10,Hypothèses!$A$10,Hypothèses!$A$9)))))))</f>
        <v/>
      </c>
      <c r="F111" s="1" t="str">
        <f>IF(ISBLANK(C111),"",VLOOKUP(E111,Hypothèses!$A$9:$I$15,9,FALSE))</f>
        <v/>
      </c>
      <c r="G111" s="4" t="str">
        <f>IF(ISBLANK(C111),"",IF(Hypothèses!$B$3="Oui",IF(D111=Liste!$F$2,0%,VLOOKUP(D111,Hypothèses!$A$19:$B$36,2,FALSE)),""))</f>
        <v/>
      </c>
      <c r="H111" s="1" t="str">
        <f>IF(ISBLANK(C111),"",IF(Hypothèses!$B$3="Oui",F111*(1-G111),F111))</f>
        <v/>
      </c>
    </row>
    <row r="112" spans="1:8" x14ac:dyDescent="0.3">
      <c r="A112" s="2">
        <v>111</v>
      </c>
      <c r="B112" s="9"/>
      <c r="C112" s="12"/>
      <c r="D112" s="11"/>
      <c r="E112" s="1" t="str">
        <f>IF(ISBLANK(C112),"",IF(C112&gt;=Hypothèses!$G$15,Hypothèses!$A$15,IF(C112&gt;=Hypothèses!$G$14,Hypothèses!$A$14,IF(C112&gt;=Hypothèses!$G$13,Hypothèses!$A$13,IF(C112&gt;=Hypothèses!$G$12,Hypothèses!$A$12,IF(C112&gt;=Hypothèses!$G$11,Hypothèses!$A$11,IF(C112&gt;=Hypothèses!$G$10,Hypothèses!$A$10,Hypothèses!$A$9)))))))</f>
        <v/>
      </c>
      <c r="F112" s="1" t="str">
        <f>IF(ISBLANK(C112),"",VLOOKUP(E112,Hypothèses!$A$9:$I$15,9,FALSE))</f>
        <v/>
      </c>
      <c r="G112" s="4" t="str">
        <f>IF(ISBLANK(C112),"",IF(Hypothèses!$B$3="Oui",IF(D112=Liste!$F$2,0%,VLOOKUP(D112,Hypothèses!$A$19:$B$36,2,FALSE)),""))</f>
        <v/>
      </c>
      <c r="H112" s="1" t="str">
        <f>IF(ISBLANK(C112),"",IF(Hypothèses!$B$3="Oui",F112*(1-G112),F112))</f>
        <v/>
      </c>
    </row>
    <row r="113" spans="1:8" x14ac:dyDescent="0.3">
      <c r="A113" s="2">
        <v>112</v>
      </c>
      <c r="B113" s="9"/>
      <c r="C113" s="12"/>
      <c r="D113" s="11"/>
      <c r="E113" s="1" t="str">
        <f>IF(ISBLANK(C113),"",IF(C113&gt;=Hypothèses!$G$15,Hypothèses!$A$15,IF(C113&gt;=Hypothèses!$G$14,Hypothèses!$A$14,IF(C113&gt;=Hypothèses!$G$13,Hypothèses!$A$13,IF(C113&gt;=Hypothèses!$G$12,Hypothèses!$A$12,IF(C113&gt;=Hypothèses!$G$11,Hypothèses!$A$11,IF(C113&gt;=Hypothèses!$G$10,Hypothèses!$A$10,Hypothèses!$A$9)))))))</f>
        <v/>
      </c>
      <c r="F113" s="1" t="str">
        <f>IF(ISBLANK(C113),"",VLOOKUP(E113,Hypothèses!$A$9:$I$15,9,FALSE))</f>
        <v/>
      </c>
      <c r="G113" s="4" t="str">
        <f>IF(ISBLANK(C113),"",IF(Hypothèses!$B$3="Oui",IF(D113=Liste!$F$2,0%,VLOOKUP(D113,Hypothèses!$A$19:$B$36,2,FALSE)),""))</f>
        <v/>
      </c>
      <c r="H113" s="1" t="str">
        <f>IF(ISBLANK(C113),"",IF(Hypothèses!$B$3="Oui",F113*(1-G113),F113))</f>
        <v/>
      </c>
    </row>
    <row r="114" spans="1:8" x14ac:dyDescent="0.3">
      <c r="A114" s="2">
        <v>113</v>
      </c>
      <c r="B114" s="9"/>
      <c r="C114" s="12"/>
      <c r="D114" s="11"/>
      <c r="E114" s="1" t="str">
        <f>IF(ISBLANK(C114),"",IF(C114&gt;=Hypothèses!$G$15,Hypothèses!$A$15,IF(C114&gt;=Hypothèses!$G$14,Hypothèses!$A$14,IF(C114&gt;=Hypothèses!$G$13,Hypothèses!$A$13,IF(C114&gt;=Hypothèses!$G$12,Hypothèses!$A$12,IF(C114&gt;=Hypothèses!$G$11,Hypothèses!$A$11,IF(C114&gt;=Hypothèses!$G$10,Hypothèses!$A$10,Hypothèses!$A$9)))))))</f>
        <v/>
      </c>
      <c r="F114" s="1" t="str">
        <f>IF(ISBLANK(C114),"",VLOOKUP(E114,Hypothèses!$A$9:$I$15,9,FALSE))</f>
        <v/>
      </c>
      <c r="G114" s="4" t="str">
        <f>IF(ISBLANK(C114),"",IF(Hypothèses!$B$3="Oui",IF(D114=Liste!$F$2,0%,VLOOKUP(D114,Hypothèses!$A$19:$B$36,2,FALSE)),""))</f>
        <v/>
      </c>
      <c r="H114" s="1" t="str">
        <f>IF(ISBLANK(C114),"",IF(Hypothèses!$B$3="Oui",F114*(1-G114),F114))</f>
        <v/>
      </c>
    </row>
    <row r="115" spans="1:8" x14ac:dyDescent="0.3">
      <c r="A115" s="2">
        <v>114</v>
      </c>
      <c r="B115" s="9"/>
      <c r="C115" s="12"/>
      <c r="D115" s="11"/>
      <c r="E115" s="1" t="str">
        <f>IF(ISBLANK(C115),"",IF(C115&gt;=Hypothèses!$G$15,Hypothèses!$A$15,IF(C115&gt;=Hypothèses!$G$14,Hypothèses!$A$14,IF(C115&gt;=Hypothèses!$G$13,Hypothèses!$A$13,IF(C115&gt;=Hypothèses!$G$12,Hypothèses!$A$12,IF(C115&gt;=Hypothèses!$G$11,Hypothèses!$A$11,IF(C115&gt;=Hypothèses!$G$10,Hypothèses!$A$10,Hypothèses!$A$9)))))))</f>
        <v/>
      </c>
      <c r="F115" s="1" t="str">
        <f>IF(ISBLANK(C115),"",VLOOKUP(E115,Hypothèses!$A$9:$I$15,9,FALSE))</f>
        <v/>
      </c>
      <c r="G115" s="4" t="str">
        <f>IF(ISBLANK(C115),"",IF(Hypothèses!$B$3="Oui",IF(D115=Liste!$F$2,0%,VLOOKUP(D115,Hypothèses!$A$19:$B$36,2,FALSE)),""))</f>
        <v/>
      </c>
      <c r="H115" s="1" t="str">
        <f>IF(ISBLANK(C115),"",IF(Hypothèses!$B$3="Oui",F115*(1-G115),F115))</f>
        <v/>
      </c>
    </row>
    <row r="116" spans="1:8" x14ac:dyDescent="0.3">
      <c r="A116" s="2">
        <v>115</v>
      </c>
      <c r="B116" s="9"/>
      <c r="C116" s="12"/>
      <c r="D116" s="11"/>
      <c r="E116" s="1" t="str">
        <f>IF(ISBLANK(C116),"",IF(C116&gt;=Hypothèses!$G$15,Hypothèses!$A$15,IF(C116&gt;=Hypothèses!$G$14,Hypothèses!$A$14,IF(C116&gt;=Hypothèses!$G$13,Hypothèses!$A$13,IF(C116&gt;=Hypothèses!$G$12,Hypothèses!$A$12,IF(C116&gt;=Hypothèses!$G$11,Hypothèses!$A$11,IF(C116&gt;=Hypothèses!$G$10,Hypothèses!$A$10,Hypothèses!$A$9)))))))</f>
        <v/>
      </c>
      <c r="F116" s="1" t="str">
        <f>IF(ISBLANK(C116),"",VLOOKUP(E116,Hypothèses!$A$9:$I$15,9,FALSE))</f>
        <v/>
      </c>
      <c r="G116" s="4" t="str">
        <f>IF(ISBLANK(C116),"",IF(Hypothèses!$B$3="Oui",IF(D116=Liste!$F$2,0%,VLOOKUP(D116,Hypothèses!$A$19:$B$36,2,FALSE)),""))</f>
        <v/>
      </c>
      <c r="H116" s="1" t="str">
        <f>IF(ISBLANK(C116),"",IF(Hypothèses!$B$3="Oui",F116*(1-G116),F116))</f>
        <v/>
      </c>
    </row>
    <row r="117" spans="1:8" x14ac:dyDescent="0.3">
      <c r="A117" s="2">
        <v>116</v>
      </c>
      <c r="B117" s="9"/>
      <c r="C117" s="12"/>
      <c r="D117" s="11"/>
      <c r="E117" s="1" t="str">
        <f>IF(ISBLANK(C117),"",IF(C117&gt;=Hypothèses!$G$15,Hypothèses!$A$15,IF(C117&gt;=Hypothèses!$G$14,Hypothèses!$A$14,IF(C117&gt;=Hypothèses!$G$13,Hypothèses!$A$13,IF(C117&gt;=Hypothèses!$G$12,Hypothèses!$A$12,IF(C117&gt;=Hypothèses!$G$11,Hypothèses!$A$11,IF(C117&gt;=Hypothèses!$G$10,Hypothèses!$A$10,Hypothèses!$A$9)))))))</f>
        <v/>
      </c>
      <c r="F117" s="1" t="str">
        <f>IF(ISBLANK(C117),"",VLOOKUP(E117,Hypothèses!$A$9:$I$15,9,FALSE))</f>
        <v/>
      </c>
      <c r="G117" s="4" t="str">
        <f>IF(ISBLANK(C117),"",IF(Hypothèses!$B$3="Oui",IF(D117=Liste!$F$2,0%,VLOOKUP(D117,Hypothèses!$A$19:$B$36,2,FALSE)),""))</f>
        <v/>
      </c>
      <c r="H117" s="1" t="str">
        <f>IF(ISBLANK(C117),"",IF(Hypothèses!$B$3="Oui",F117*(1-G117),F117))</f>
        <v/>
      </c>
    </row>
    <row r="118" spans="1:8" x14ac:dyDescent="0.3">
      <c r="A118" s="2">
        <v>117</v>
      </c>
      <c r="B118" s="9"/>
      <c r="C118" s="12"/>
      <c r="D118" s="11"/>
      <c r="E118" s="1" t="str">
        <f>IF(ISBLANK(C118),"",IF(C118&gt;=Hypothèses!$G$15,Hypothèses!$A$15,IF(C118&gt;=Hypothèses!$G$14,Hypothèses!$A$14,IF(C118&gt;=Hypothèses!$G$13,Hypothèses!$A$13,IF(C118&gt;=Hypothèses!$G$12,Hypothèses!$A$12,IF(C118&gt;=Hypothèses!$G$11,Hypothèses!$A$11,IF(C118&gt;=Hypothèses!$G$10,Hypothèses!$A$10,Hypothèses!$A$9)))))))</f>
        <v/>
      </c>
      <c r="F118" s="1" t="str">
        <f>IF(ISBLANK(C118),"",VLOOKUP(E118,Hypothèses!$A$9:$I$15,9,FALSE))</f>
        <v/>
      </c>
      <c r="G118" s="4" t="str">
        <f>IF(ISBLANK(C118),"",IF(Hypothèses!$B$3="Oui",IF(D118=Liste!$F$2,0%,VLOOKUP(D118,Hypothèses!$A$19:$B$36,2,FALSE)),""))</f>
        <v/>
      </c>
      <c r="H118" s="1" t="str">
        <f>IF(ISBLANK(C118),"",IF(Hypothèses!$B$3="Oui",F118*(1-G118),F118))</f>
        <v/>
      </c>
    </row>
    <row r="119" spans="1:8" x14ac:dyDescent="0.3">
      <c r="A119" s="2">
        <v>118</v>
      </c>
      <c r="B119" s="9"/>
      <c r="C119" s="12"/>
      <c r="D119" s="11"/>
      <c r="E119" s="1" t="str">
        <f>IF(ISBLANK(C119),"",IF(C119&gt;=Hypothèses!$G$15,Hypothèses!$A$15,IF(C119&gt;=Hypothèses!$G$14,Hypothèses!$A$14,IF(C119&gt;=Hypothèses!$G$13,Hypothèses!$A$13,IF(C119&gt;=Hypothèses!$G$12,Hypothèses!$A$12,IF(C119&gt;=Hypothèses!$G$11,Hypothèses!$A$11,IF(C119&gt;=Hypothèses!$G$10,Hypothèses!$A$10,Hypothèses!$A$9)))))))</f>
        <v/>
      </c>
      <c r="F119" s="1" t="str">
        <f>IF(ISBLANK(C119),"",VLOOKUP(E119,Hypothèses!$A$9:$I$15,9,FALSE))</f>
        <v/>
      </c>
      <c r="G119" s="4" t="str">
        <f>IF(ISBLANK(C119),"",IF(Hypothèses!$B$3="Oui",IF(D119=Liste!$F$2,0%,VLOOKUP(D119,Hypothèses!$A$19:$B$36,2,FALSE)),""))</f>
        <v/>
      </c>
      <c r="H119" s="1" t="str">
        <f>IF(ISBLANK(C119),"",IF(Hypothèses!$B$3="Oui",F119*(1-G119),F119))</f>
        <v/>
      </c>
    </row>
    <row r="120" spans="1:8" x14ac:dyDescent="0.3">
      <c r="A120" s="2">
        <v>119</v>
      </c>
      <c r="B120" s="9"/>
      <c r="C120" s="12"/>
      <c r="D120" s="11"/>
      <c r="E120" s="1" t="str">
        <f>IF(ISBLANK(C120),"",IF(C120&gt;=Hypothèses!$G$15,Hypothèses!$A$15,IF(C120&gt;=Hypothèses!$G$14,Hypothèses!$A$14,IF(C120&gt;=Hypothèses!$G$13,Hypothèses!$A$13,IF(C120&gt;=Hypothèses!$G$12,Hypothèses!$A$12,IF(C120&gt;=Hypothèses!$G$11,Hypothèses!$A$11,IF(C120&gt;=Hypothèses!$G$10,Hypothèses!$A$10,Hypothèses!$A$9)))))))</f>
        <v/>
      </c>
      <c r="F120" s="1" t="str">
        <f>IF(ISBLANK(C120),"",VLOOKUP(E120,Hypothèses!$A$9:$I$15,9,FALSE))</f>
        <v/>
      </c>
      <c r="G120" s="4" t="str">
        <f>IF(ISBLANK(C120),"",IF(Hypothèses!$B$3="Oui",IF(D120=Liste!$F$2,0%,VLOOKUP(D120,Hypothèses!$A$19:$B$36,2,FALSE)),""))</f>
        <v/>
      </c>
      <c r="H120" s="1" t="str">
        <f>IF(ISBLANK(C120),"",IF(Hypothèses!$B$3="Oui",F120*(1-G120),F120))</f>
        <v/>
      </c>
    </row>
    <row r="121" spans="1:8" x14ac:dyDescent="0.3">
      <c r="A121" s="2">
        <v>120</v>
      </c>
      <c r="B121" s="9"/>
      <c r="C121" s="12"/>
      <c r="D121" s="11"/>
      <c r="E121" s="1" t="str">
        <f>IF(ISBLANK(C121),"",IF(C121&gt;=Hypothèses!$G$15,Hypothèses!$A$15,IF(C121&gt;=Hypothèses!$G$14,Hypothèses!$A$14,IF(C121&gt;=Hypothèses!$G$13,Hypothèses!$A$13,IF(C121&gt;=Hypothèses!$G$12,Hypothèses!$A$12,IF(C121&gt;=Hypothèses!$G$11,Hypothèses!$A$11,IF(C121&gt;=Hypothèses!$G$10,Hypothèses!$A$10,Hypothèses!$A$9)))))))</f>
        <v/>
      </c>
      <c r="F121" s="1" t="str">
        <f>IF(ISBLANK(C121),"",VLOOKUP(E121,Hypothèses!$A$9:$I$15,9,FALSE))</f>
        <v/>
      </c>
      <c r="G121" s="4" t="str">
        <f>IF(ISBLANK(C121),"",IF(Hypothèses!$B$3="Oui",IF(D121=Liste!$F$2,0%,VLOOKUP(D121,Hypothèses!$A$19:$B$36,2,FALSE)),""))</f>
        <v/>
      </c>
      <c r="H121" s="1" t="str">
        <f>IF(ISBLANK(C121),"",IF(Hypothèses!$B$3="Oui",F121*(1-G121),F121))</f>
        <v/>
      </c>
    </row>
    <row r="122" spans="1:8" x14ac:dyDescent="0.3">
      <c r="A122" s="2">
        <v>121</v>
      </c>
      <c r="B122" s="9"/>
      <c r="C122" s="12"/>
      <c r="D122" s="11"/>
      <c r="E122" s="1" t="str">
        <f>IF(ISBLANK(C122),"",IF(C122&gt;=Hypothèses!$G$15,Hypothèses!$A$15,IF(C122&gt;=Hypothèses!$G$14,Hypothèses!$A$14,IF(C122&gt;=Hypothèses!$G$13,Hypothèses!$A$13,IF(C122&gt;=Hypothèses!$G$12,Hypothèses!$A$12,IF(C122&gt;=Hypothèses!$G$11,Hypothèses!$A$11,IF(C122&gt;=Hypothèses!$G$10,Hypothèses!$A$10,Hypothèses!$A$9)))))))</f>
        <v/>
      </c>
      <c r="F122" s="1" t="str">
        <f>IF(ISBLANK(C122),"",VLOOKUP(E122,Hypothèses!$A$9:$I$15,9,FALSE))</f>
        <v/>
      </c>
      <c r="G122" s="4" t="str">
        <f>IF(ISBLANK(C122),"",IF(Hypothèses!$B$3="Oui",IF(D122=Liste!$F$2,0%,VLOOKUP(D122,Hypothèses!$A$19:$B$36,2,FALSE)),""))</f>
        <v/>
      </c>
      <c r="H122" s="1" t="str">
        <f>IF(ISBLANK(C122),"",IF(Hypothèses!$B$3="Oui",F122*(1-G122),F122))</f>
        <v/>
      </c>
    </row>
    <row r="123" spans="1:8" x14ac:dyDescent="0.3">
      <c r="A123" s="2">
        <v>122</v>
      </c>
      <c r="B123" s="9"/>
      <c r="C123" s="12"/>
      <c r="D123" s="11"/>
      <c r="E123" s="1" t="str">
        <f>IF(ISBLANK(C123),"",IF(C123&gt;=Hypothèses!$G$15,Hypothèses!$A$15,IF(C123&gt;=Hypothèses!$G$14,Hypothèses!$A$14,IF(C123&gt;=Hypothèses!$G$13,Hypothèses!$A$13,IF(C123&gt;=Hypothèses!$G$12,Hypothèses!$A$12,IF(C123&gt;=Hypothèses!$G$11,Hypothèses!$A$11,IF(C123&gt;=Hypothèses!$G$10,Hypothèses!$A$10,Hypothèses!$A$9)))))))</f>
        <v/>
      </c>
      <c r="F123" s="1" t="str">
        <f>IF(ISBLANK(C123),"",VLOOKUP(E123,Hypothèses!$A$9:$I$15,9,FALSE))</f>
        <v/>
      </c>
      <c r="G123" s="4" t="str">
        <f>IF(ISBLANK(C123),"",IF(Hypothèses!$B$3="Oui",IF(D123=Liste!$F$2,0%,VLOOKUP(D123,Hypothèses!$A$19:$B$36,2,FALSE)),""))</f>
        <v/>
      </c>
      <c r="H123" s="1" t="str">
        <f>IF(ISBLANK(C123),"",IF(Hypothèses!$B$3="Oui",F123*(1-G123),F123))</f>
        <v/>
      </c>
    </row>
    <row r="124" spans="1:8" x14ac:dyDescent="0.3">
      <c r="A124" s="2">
        <v>123</v>
      </c>
      <c r="B124" s="9"/>
      <c r="C124" s="12"/>
      <c r="D124" s="11"/>
      <c r="E124" s="1" t="str">
        <f>IF(ISBLANK(C124),"",IF(C124&gt;=Hypothèses!$G$15,Hypothèses!$A$15,IF(C124&gt;=Hypothèses!$G$14,Hypothèses!$A$14,IF(C124&gt;=Hypothèses!$G$13,Hypothèses!$A$13,IF(C124&gt;=Hypothèses!$G$12,Hypothèses!$A$12,IF(C124&gt;=Hypothèses!$G$11,Hypothèses!$A$11,IF(C124&gt;=Hypothèses!$G$10,Hypothèses!$A$10,Hypothèses!$A$9)))))))</f>
        <v/>
      </c>
      <c r="F124" s="1" t="str">
        <f>IF(ISBLANK(C124),"",VLOOKUP(E124,Hypothèses!$A$9:$I$15,9,FALSE))</f>
        <v/>
      </c>
      <c r="G124" s="4" t="str">
        <f>IF(ISBLANK(C124),"",IF(Hypothèses!$B$3="Oui",IF(D124=Liste!$F$2,0%,VLOOKUP(D124,Hypothèses!$A$19:$B$36,2,FALSE)),""))</f>
        <v/>
      </c>
      <c r="H124" s="1" t="str">
        <f>IF(ISBLANK(C124),"",IF(Hypothèses!$B$3="Oui",F124*(1-G124),F124))</f>
        <v/>
      </c>
    </row>
    <row r="125" spans="1:8" x14ac:dyDescent="0.3">
      <c r="A125" s="2">
        <v>124</v>
      </c>
      <c r="B125" s="9"/>
      <c r="C125" s="12"/>
      <c r="D125" s="11"/>
      <c r="E125" s="1" t="str">
        <f>IF(ISBLANK(C125),"",IF(C125&gt;=Hypothèses!$G$15,Hypothèses!$A$15,IF(C125&gt;=Hypothèses!$G$14,Hypothèses!$A$14,IF(C125&gt;=Hypothèses!$G$13,Hypothèses!$A$13,IF(C125&gt;=Hypothèses!$G$12,Hypothèses!$A$12,IF(C125&gt;=Hypothèses!$G$11,Hypothèses!$A$11,IF(C125&gt;=Hypothèses!$G$10,Hypothèses!$A$10,Hypothèses!$A$9)))))))</f>
        <v/>
      </c>
      <c r="F125" s="1" t="str">
        <f>IF(ISBLANK(C125),"",VLOOKUP(E125,Hypothèses!$A$9:$I$15,9,FALSE))</f>
        <v/>
      </c>
      <c r="G125" s="4" t="str">
        <f>IF(ISBLANK(C125),"",IF(Hypothèses!$B$3="Oui",IF(D125=Liste!$F$2,0%,VLOOKUP(D125,Hypothèses!$A$19:$B$36,2,FALSE)),""))</f>
        <v/>
      </c>
      <c r="H125" s="1" t="str">
        <f>IF(ISBLANK(C125),"",IF(Hypothèses!$B$3="Oui",F125*(1-G125),F125))</f>
        <v/>
      </c>
    </row>
    <row r="126" spans="1:8" x14ac:dyDescent="0.3">
      <c r="A126" s="2">
        <v>125</v>
      </c>
      <c r="B126" s="9"/>
      <c r="C126" s="12"/>
      <c r="D126" s="11"/>
      <c r="E126" s="1" t="str">
        <f>IF(ISBLANK(C126),"",IF(C126&gt;=Hypothèses!$G$15,Hypothèses!$A$15,IF(C126&gt;=Hypothèses!$G$14,Hypothèses!$A$14,IF(C126&gt;=Hypothèses!$G$13,Hypothèses!$A$13,IF(C126&gt;=Hypothèses!$G$12,Hypothèses!$A$12,IF(C126&gt;=Hypothèses!$G$11,Hypothèses!$A$11,IF(C126&gt;=Hypothèses!$G$10,Hypothèses!$A$10,Hypothèses!$A$9)))))))</f>
        <v/>
      </c>
      <c r="F126" s="1" t="str">
        <f>IF(ISBLANK(C126),"",VLOOKUP(E126,Hypothèses!$A$9:$I$15,9,FALSE))</f>
        <v/>
      </c>
      <c r="G126" s="4" t="str">
        <f>IF(ISBLANK(C126),"",IF(Hypothèses!$B$3="Oui",IF(D126=Liste!$F$2,0%,VLOOKUP(D126,Hypothèses!$A$19:$B$36,2,FALSE)),""))</f>
        <v/>
      </c>
      <c r="H126" s="1" t="str">
        <f>IF(ISBLANK(C126),"",IF(Hypothèses!$B$3="Oui",F126*(1-G126),F126))</f>
        <v/>
      </c>
    </row>
    <row r="127" spans="1:8" x14ac:dyDescent="0.3">
      <c r="A127" s="2">
        <v>126</v>
      </c>
      <c r="B127" s="9"/>
      <c r="C127" s="12"/>
      <c r="D127" s="11"/>
      <c r="E127" s="1" t="str">
        <f>IF(ISBLANK(C127),"",IF(C127&gt;=Hypothèses!$G$15,Hypothèses!$A$15,IF(C127&gt;=Hypothèses!$G$14,Hypothèses!$A$14,IF(C127&gt;=Hypothèses!$G$13,Hypothèses!$A$13,IF(C127&gt;=Hypothèses!$G$12,Hypothèses!$A$12,IF(C127&gt;=Hypothèses!$G$11,Hypothèses!$A$11,IF(C127&gt;=Hypothèses!$G$10,Hypothèses!$A$10,Hypothèses!$A$9)))))))</f>
        <v/>
      </c>
      <c r="F127" s="1" t="str">
        <f>IF(ISBLANK(C127),"",VLOOKUP(E127,Hypothèses!$A$9:$I$15,9,FALSE))</f>
        <v/>
      </c>
      <c r="G127" s="4" t="str">
        <f>IF(ISBLANK(C127),"",IF(Hypothèses!$B$3="Oui",IF(D127=Liste!$F$2,0%,VLOOKUP(D127,Hypothèses!$A$19:$B$36,2,FALSE)),""))</f>
        <v/>
      </c>
      <c r="H127" s="1" t="str">
        <f>IF(ISBLANK(C127),"",IF(Hypothèses!$B$3="Oui",F127*(1-G127),F127))</f>
        <v/>
      </c>
    </row>
    <row r="128" spans="1:8" x14ac:dyDescent="0.3">
      <c r="A128" s="2">
        <v>127</v>
      </c>
      <c r="B128" s="9"/>
      <c r="C128" s="12"/>
      <c r="D128" s="11"/>
      <c r="E128" s="1" t="str">
        <f>IF(ISBLANK(C128),"",IF(C128&gt;=Hypothèses!$G$15,Hypothèses!$A$15,IF(C128&gt;=Hypothèses!$G$14,Hypothèses!$A$14,IF(C128&gt;=Hypothèses!$G$13,Hypothèses!$A$13,IF(C128&gt;=Hypothèses!$G$12,Hypothèses!$A$12,IF(C128&gt;=Hypothèses!$G$11,Hypothèses!$A$11,IF(C128&gt;=Hypothèses!$G$10,Hypothèses!$A$10,Hypothèses!$A$9)))))))</f>
        <v/>
      </c>
      <c r="F128" s="1" t="str">
        <f>IF(ISBLANK(C128),"",VLOOKUP(E128,Hypothèses!$A$9:$I$15,9,FALSE))</f>
        <v/>
      </c>
      <c r="G128" s="4" t="str">
        <f>IF(ISBLANK(C128),"",IF(Hypothèses!$B$3="Oui",IF(D128=Liste!$F$2,0%,VLOOKUP(D128,Hypothèses!$A$19:$B$36,2,FALSE)),""))</f>
        <v/>
      </c>
      <c r="H128" s="1" t="str">
        <f>IF(ISBLANK(C128),"",IF(Hypothèses!$B$3="Oui",F128*(1-G128),F128))</f>
        <v/>
      </c>
    </row>
    <row r="129" spans="1:8" x14ac:dyDescent="0.3">
      <c r="A129" s="2">
        <v>128</v>
      </c>
      <c r="B129" s="9"/>
      <c r="C129" s="12"/>
      <c r="D129" s="11"/>
      <c r="E129" s="1" t="str">
        <f>IF(ISBLANK(C129),"",IF(C129&gt;=Hypothèses!$G$15,Hypothèses!$A$15,IF(C129&gt;=Hypothèses!$G$14,Hypothèses!$A$14,IF(C129&gt;=Hypothèses!$G$13,Hypothèses!$A$13,IF(C129&gt;=Hypothèses!$G$12,Hypothèses!$A$12,IF(C129&gt;=Hypothèses!$G$11,Hypothèses!$A$11,IF(C129&gt;=Hypothèses!$G$10,Hypothèses!$A$10,Hypothèses!$A$9)))))))</f>
        <v/>
      </c>
      <c r="F129" s="1" t="str">
        <f>IF(ISBLANK(C129),"",VLOOKUP(E129,Hypothèses!$A$9:$I$15,9,FALSE))</f>
        <v/>
      </c>
      <c r="G129" s="4" t="str">
        <f>IF(ISBLANK(C129),"",IF(Hypothèses!$B$3="Oui",IF(D129=Liste!$F$2,0%,VLOOKUP(D129,Hypothèses!$A$19:$B$36,2,FALSE)),""))</f>
        <v/>
      </c>
      <c r="H129" s="1" t="str">
        <f>IF(ISBLANK(C129),"",IF(Hypothèses!$B$3="Oui",F129*(1-G129),F129))</f>
        <v/>
      </c>
    </row>
    <row r="130" spans="1:8" x14ac:dyDescent="0.3">
      <c r="A130" s="2">
        <v>129</v>
      </c>
      <c r="B130" s="9"/>
      <c r="C130" s="12"/>
      <c r="D130" s="11"/>
      <c r="E130" s="1" t="str">
        <f>IF(ISBLANK(C130),"",IF(C130&gt;=Hypothèses!$G$15,Hypothèses!$A$15,IF(C130&gt;=Hypothèses!$G$14,Hypothèses!$A$14,IF(C130&gt;=Hypothèses!$G$13,Hypothèses!$A$13,IF(C130&gt;=Hypothèses!$G$12,Hypothèses!$A$12,IF(C130&gt;=Hypothèses!$G$11,Hypothèses!$A$11,IF(C130&gt;=Hypothèses!$G$10,Hypothèses!$A$10,Hypothèses!$A$9)))))))</f>
        <v/>
      </c>
      <c r="F130" s="1" t="str">
        <f>IF(ISBLANK(C130),"",VLOOKUP(E130,Hypothèses!$A$9:$I$15,9,FALSE))</f>
        <v/>
      </c>
      <c r="G130" s="4" t="str">
        <f>IF(ISBLANK(C130),"",IF(Hypothèses!$B$3="Oui",IF(D130=Liste!$F$2,0%,VLOOKUP(D130,Hypothèses!$A$19:$B$36,2,FALSE)),""))</f>
        <v/>
      </c>
      <c r="H130" s="1" t="str">
        <f>IF(ISBLANK(C130),"",IF(Hypothèses!$B$3="Oui",F130*(1-G130),F130))</f>
        <v/>
      </c>
    </row>
    <row r="131" spans="1:8" x14ac:dyDescent="0.3">
      <c r="A131" s="2">
        <v>130</v>
      </c>
      <c r="B131" s="9"/>
      <c r="C131" s="12"/>
      <c r="D131" s="11"/>
      <c r="E131" s="1" t="str">
        <f>IF(ISBLANK(C131),"",IF(C131&gt;=Hypothèses!$G$15,Hypothèses!$A$15,IF(C131&gt;=Hypothèses!$G$14,Hypothèses!$A$14,IF(C131&gt;=Hypothèses!$G$13,Hypothèses!$A$13,IF(C131&gt;=Hypothèses!$G$12,Hypothèses!$A$12,IF(C131&gt;=Hypothèses!$G$11,Hypothèses!$A$11,IF(C131&gt;=Hypothèses!$G$10,Hypothèses!$A$10,Hypothèses!$A$9)))))))</f>
        <v/>
      </c>
      <c r="F131" s="1" t="str">
        <f>IF(ISBLANK(C131),"",VLOOKUP(E131,Hypothèses!$A$9:$I$15,9,FALSE))</f>
        <v/>
      </c>
      <c r="G131" s="4" t="str">
        <f>IF(ISBLANK(C131),"",IF(Hypothèses!$B$3="Oui",IF(D131=Liste!$F$2,0%,VLOOKUP(D131,Hypothèses!$A$19:$B$36,2,FALSE)),""))</f>
        <v/>
      </c>
      <c r="H131" s="1" t="str">
        <f>IF(ISBLANK(C131),"",IF(Hypothèses!$B$3="Oui",F131*(1-G131),F131))</f>
        <v/>
      </c>
    </row>
    <row r="132" spans="1:8" x14ac:dyDescent="0.3">
      <c r="A132" s="2">
        <v>131</v>
      </c>
      <c r="B132" s="9"/>
      <c r="C132" s="12"/>
      <c r="D132" s="11"/>
      <c r="E132" s="1" t="str">
        <f>IF(ISBLANK(C132),"",IF(C132&gt;=Hypothèses!$G$15,Hypothèses!$A$15,IF(C132&gt;=Hypothèses!$G$14,Hypothèses!$A$14,IF(C132&gt;=Hypothèses!$G$13,Hypothèses!$A$13,IF(C132&gt;=Hypothèses!$G$12,Hypothèses!$A$12,IF(C132&gt;=Hypothèses!$G$11,Hypothèses!$A$11,IF(C132&gt;=Hypothèses!$G$10,Hypothèses!$A$10,Hypothèses!$A$9)))))))</f>
        <v/>
      </c>
      <c r="F132" s="1" t="str">
        <f>IF(ISBLANK(C132),"",VLOOKUP(E132,Hypothèses!$A$9:$I$15,9,FALSE))</f>
        <v/>
      </c>
      <c r="G132" s="4" t="str">
        <f>IF(ISBLANK(C132),"",IF(Hypothèses!$B$3="Oui",IF(D132=Liste!$F$2,0%,VLOOKUP(D132,Hypothèses!$A$19:$B$36,2,FALSE)),""))</f>
        <v/>
      </c>
      <c r="H132" s="1" t="str">
        <f>IF(ISBLANK(C132),"",IF(Hypothèses!$B$3="Oui",F132*(1-G132),F132))</f>
        <v/>
      </c>
    </row>
    <row r="133" spans="1:8" x14ac:dyDescent="0.3">
      <c r="A133" s="2">
        <v>132</v>
      </c>
      <c r="B133" s="9"/>
      <c r="C133" s="12"/>
      <c r="D133" s="11"/>
      <c r="E133" s="1" t="str">
        <f>IF(ISBLANK(C133),"",IF(C133&gt;=Hypothèses!$G$15,Hypothèses!$A$15,IF(C133&gt;=Hypothèses!$G$14,Hypothèses!$A$14,IF(C133&gt;=Hypothèses!$G$13,Hypothèses!$A$13,IF(C133&gt;=Hypothèses!$G$12,Hypothèses!$A$12,IF(C133&gt;=Hypothèses!$G$11,Hypothèses!$A$11,IF(C133&gt;=Hypothèses!$G$10,Hypothèses!$A$10,Hypothèses!$A$9)))))))</f>
        <v/>
      </c>
      <c r="F133" s="1" t="str">
        <f>IF(ISBLANK(C133),"",VLOOKUP(E133,Hypothèses!$A$9:$I$15,9,FALSE))</f>
        <v/>
      </c>
      <c r="G133" s="4" t="str">
        <f>IF(ISBLANK(C133),"",IF(Hypothèses!$B$3="Oui",IF(D133=Liste!$F$2,0%,VLOOKUP(D133,Hypothèses!$A$19:$B$36,2,FALSE)),""))</f>
        <v/>
      </c>
      <c r="H133" s="1" t="str">
        <f>IF(ISBLANK(C133),"",IF(Hypothèses!$B$3="Oui",F133*(1-G133),F133))</f>
        <v/>
      </c>
    </row>
    <row r="134" spans="1:8" x14ac:dyDescent="0.3">
      <c r="A134" s="2">
        <v>133</v>
      </c>
      <c r="B134" s="9"/>
      <c r="C134" s="12"/>
      <c r="D134" s="11"/>
      <c r="E134" s="1" t="str">
        <f>IF(ISBLANK(C134),"",IF(C134&gt;=Hypothèses!$G$15,Hypothèses!$A$15,IF(C134&gt;=Hypothèses!$G$14,Hypothèses!$A$14,IF(C134&gt;=Hypothèses!$G$13,Hypothèses!$A$13,IF(C134&gt;=Hypothèses!$G$12,Hypothèses!$A$12,IF(C134&gt;=Hypothèses!$G$11,Hypothèses!$A$11,IF(C134&gt;=Hypothèses!$G$10,Hypothèses!$A$10,Hypothèses!$A$9)))))))</f>
        <v/>
      </c>
      <c r="F134" s="1" t="str">
        <f>IF(ISBLANK(C134),"",VLOOKUP(E134,Hypothèses!$A$9:$I$15,9,FALSE))</f>
        <v/>
      </c>
      <c r="G134" s="4" t="str">
        <f>IF(ISBLANK(C134),"",IF(Hypothèses!$B$3="Oui",IF(D134=Liste!$F$2,0%,VLOOKUP(D134,Hypothèses!$A$19:$B$36,2,FALSE)),""))</f>
        <v/>
      </c>
      <c r="H134" s="1" t="str">
        <f>IF(ISBLANK(C134),"",IF(Hypothèses!$B$3="Oui",F134*(1-G134),F134))</f>
        <v/>
      </c>
    </row>
    <row r="135" spans="1:8" x14ac:dyDescent="0.3">
      <c r="A135" s="2">
        <v>134</v>
      </c>
      <c r="B135" s="9"/>
      <c r="C135" s="12"/>
      <c r="D135" s="11"/>
      <c r="E135" s="1" t="str">
        <f>IF(ISBLANK(C135),"",IF(C135&gt;=Hypothèses!$G$15,Hypothèses!$A$15,IF(C135&gt;=Hypothèses!$G$14,Hypothèses!$A$14,IF(C135&gt;=Hypothèses!$G$13,Hypothèses!$A$13,IF(C135&gt;=Hypothèses!$G$12,Hypothèses!$A$12,IF(C135&gt;=Hypothèses!$G$11,Hypothèses!$A$11,IF(C135&gt;=Hypothèses!$G$10,Hypothèses!$A$10,Hypothèses!$A$9)))))))</f>
        <v/>
      </c>
      <c r="F135" s="1" t="str">
        <f>IF(ISBLANK(C135),"",VLOOKUP(E135,Hypothèses!$A$9:$I$15,9,FALSE))</f>
        <v/>
      </c>
      <c r="G135" s="4" t="str">
        <f>IF(ISBLANK(C135),"",IF(Hypothèses!$B$3="Oui",IF(D135=Liste!$F$2,0%,VLOOKUP(D135,Hypothèses!$A$19:$B$36,2,FALSE)),""))</f>
        <v/>
      </c>
      <c r="H135" s="1" t="str">
        <f>IF(ISBLANK(C135),"",IF(Hypothèses!$B$3="Oui",F135*(1-G135),F135))</f>
        <v/>
      </c>
    </row>
    <row r="136" spans="1:8" x14ac:dyDescent="0.3">
      <c r="A136" s="2">
        <v>135</v>
      </c>
      <c r="B136" s="9"/>
      <c r="C136" s="12"/>
      <c r="D136" s="11"/>
      <c r="E136" s="1" t="str">
        <f>IF(ISBLANK(C136),"",IF(C136&gt;=Hypothèses!$G$15,Hypothèses!$A$15,IF(C136&gt;=Hypothèses!$G$14,Hypothèses!$A$14,IF(C136&gt;=Hypothèses!$G$13,Hypothèses!$A$13,IF(C136&gt;=Hypothèses!$G$12,Hypothèses!$A$12,IF(C136&gt;=Hypothèses!$G$11,Hypothèses!$A$11,IF(C136&gt;=Hypothèses!$G$10,Hypothèses!$A$10,Hypothèses!$A$9)))))))</f>
        <v/>
      </c>
      <c r="F136" s="1" t="str">
        <f>IF(ISBLANK(C136),"",VLOOKUP(E136,Hypothèses!$A$9:$I$15,9,FALSE))</f>
        <v/>
      </c>
      <c r="G136" s="4" t="str">
        <f>IF(ISBLANK(C136),"",IF(Hypothèses!$B$3="Oui",IF(D136=Liste!$F$2,0%,VLOOKUP(D136,Hypothèses!$A$19:$B$36,2,FALSE)),""))</f>
        <v/>
      </c>
      <c r="H136" s="1" t="str">
        <f>IF(ISBLANK(C136),"",IF(Hypothèses!$B$3="Oui",F136*(1-G136),F136))</f>
        <v/>
      </c>
    </row>
    <row r="137" spans="1:8" x14ac:dyDescent="0.3">
      <c r="A137" s="2">
        <v>136</v>
      </c>
      <c r="B137" s="9"/>
      <c r="C137" s="12"/>
      <c r="D137" s="11"/>
      <c r="E137" s="1" t="str">
        <f>IF(ISBLANK(C137),"",IF(C137&gt;=Hypothèses!$G$15,Hypothèses!$A$15,IF(C137&gt;=Hypothèses!$G$14,Hypothèses!$A$14,IF(C137&gt;=Hypothèses!$G$13,Hypothèses!$A$13,IF(C137&gt;=Hypothèses!$G$12,Hypothèses!$A$12,IF(C137&gt;=Hypothèses!$G$11,Hypothèses!$A$11,IF(C137&gt;=Hypothèses!$G$10,Hypothèses!$A$10,Hypothèses!$A$9)))))))</f>
        <v/>
      </c>
      <c r="F137" s="1" t="str">
        <f>IF(ISBLANK(C137),"",VLOOKUP(E137,Hypothèses!$A$9:$I$15,9,FALSE))</f>
        <v/>
      </c>
      <c r="G137" s="4" t="str">
        <f>IF(ISBLANK(C137),"",IF(Hypothèses!$B$3="Oui",IF(D137=Liste!$F$2,0%,VLOOKUP(D137,Hypothèses!$A$19:$B$36,2,FALSE)),""))</f>
        <v/>
      </c>
      <c r="H137" s="1" t="str">
        <f>IF(ISBLANK(C137),"",IF(Hypothèses!$B$3="Oui",F137*(1-G137),F137))</f>
        <v/>
      </c>
    </row>
    <row r="138" spans="1:8" x14ac:dyDescent="0.3">
      <c r="A138" s="2">
        <v>137</v>
      </c>
      <c r="B138" s="9"/>
      <c r="C138" s="12"/>
      <c r="D138" s="11"/>
      <c r="E138" s="1" t="str">
        <f>IF(ISBLANK(C138),"",IF(C138&gt;=Hypothèses!$G$15,Hypothèses!$A$15,IF(C138&gt;=Hypothèses!$G$14,Hypothèses!$A$14,IF(C138&gt;=Hypothèses!$G$13,Hypothèses!$A$13,IF(C138&gt;=Hypothèses!$G$12,Hypothèses!$A$12,IF(C138&gt;=Hypothèses!$G$11,Hypothèses!$A$11,IF(C138&gt;=Hypothèses!$G$10,Hypothèses!$A$10,Hypothèses!$A$9)))))))</f>
        <v/>
      </c>
      <c r="F138" s="1" t="str">
        <f>IF(ISBLANK(C138),"",VLOOKUP(E138,Hypothèses!$A$9:$I$15,9,FALSE))</f>
        <v/>
      </c>
      <c r="G138" s="4" t="str">
        <f>IF(ISBLANK(C138),"",IF(Hypothèses!$B$3="Oui",IF(D138=Liste!$F$2,0%,VLOOKUP(D138,Hypothèses!$A$19:$B$36,2,FALSE)),""))</f>
        <v/>
      </c>
      <c r="H138" s="1" t="str">
        <f>IF(ISBLANK(C138),"",IF(Hypothèses!$B$3="Oui",F138*(1-G138),F138))</f>
        <v/>
      </c>
    </row>
    <row r="139" spans="1:8" x14ac:dyDescent="0.3">
      <c r="A139" s="2">
        <v>138</v>
      </c>
      <c r="B139" s="9"/>
      <c r="C139" s="12"/>
      <c r="D139" s="11"/>
      <c r="E139" s="1" t="str">
        <f>IF(ISBLANK(C139),"",IF(C139&gt;=Hypothèses!$G$15,Hypothèses!$A$15,IF(C139&gt;=Hypothèses!$G$14,Hypothèses!$A$14,IF(C139&gt;=Hypothèses!$G$13,Hypothèses!$A$13,IF(C139&gt;=Hypothèses!$G$12,Hypothèses!$A$12,IF(C139&gt;=Hypothèses!$G$11,Hypothèses!$A$11,IF(C139&gt;=Hypothèses!$G$10,Hypothèses!$A$10,Hypothèses!$A$9)))))))</f>
        <v/>
      </c>
      <c r="F139" s="1" t="str">
        <f>IF(ISBLANK(C139),"",VLOOKUP(E139,Hypothèses!$A$9:$I$15,9,FALSE))</f>
        <v/>
      </c>
      <c r="G139" s="4" t="str">
        <f>IF(ISBLANK(C139),"",IF(Hypothèses!$B$3="Oui",IF(D139=Liste!$F$2,0%,VLOOKUP(D139,Hypothèses!$A$19:$B$36,2,FALSE)),""))</f>
        <v/>
      </c>
      <c r="H139" s="1" t="str">
        <f>IF(ISBLANK(C139),"",IF(Hypothèses!$B$3="Oui",F139*(1-G139),F139))</f>
        <v/>
      </c>
    </row>
    <row r="140" spans="1:8" x14ac:dyDescent="0.3">
      <c r="A140" s="2">
        <v>139</v>
      </c>
      <c r="B140" s="9"/>
      <c r="C140" s="12"/>
      <c r="D140" s="11"/>
      <c r="E140" s="1" t="str">
        <f>IF(ISBLANK(C140),"",IF(C140&gt;=Hypothèses!$G$15,Hypothèses!$A$15,IF(C140&gt;=Hypothèses!$G$14,Hypothèses!$A$14,IF(C140&gt;=Hypothèses!$G$13,Hypothèses!$A$13,IF(C140&gt;=Hypothèses!$G$12,Hypothèses!$A$12,IF(C140&gt;=Hypothèses!$G$11,Hypothèses!$A$11,IF(C140&gt;=Hypothèses!$G$10,Hypothèses!$A$10,Hypothèses!$A$9)))))))</f>
        <v/>
      </c>
      <c r="F140" s="1" t="str">
        <f>IF(ISBLANK(C140),"",VLOOKUP(E140,Hypothèses!$A$9:$I$15,9,FALSE))</f>
        <v/>
      </c>
      <c r="G140" s="4" t="str">
        <f>IF(ISBLANK(C140),"",IF(Hypothèses!$B$3="Oui",IF(D140=Liste!$F$2,0%,VLOOKUP(D140,Hypothèses!$A$19:$B$36,2,FALSE)),""))</f>
        <v/>
      </c>
      <c r="H140" s="1" t="str">
        <f>IF(ISBLANK(C140),"",IF(Hypothèses!$B$3="Oui",F140*(1-G140),F140))</f>
        <v/>
      </c>
    </row>
    <row r="141" spans="1:8" x14ac:dyDescent="0.3">
      <c r="A141" s="2">
        <v>140</v>
      </c>
      <c r="B141" s="9"/>
      <c r="C141" s="12"/>
      <c r="D141" s="11"/>
      <c r="E141" s="1" t="str">
        <f>IF(ISBLANK(C141),"",IF(C141&gt;=Hypothèses!$G$15,Hypothèses!$A$15,IF(C141&gt;=Hypothèses!$G$14,Hypothèses!$A$14,IF(C141&gt;=Hypothèses!$G$13,Hypothèses!$A$13,IF(C141&gt;=Hypothèses!$G$12,Hypothèses!$A$12,IF(C141&gt;=Hypothèses!$G$11,Hypothèses!$A$11,IF(C141&gt;=Hypothèses!$G$10,Hypothèses!$A$10,Hypothèses!$A$9)))))))</f>
        <v/>
      </c>
      <c r="F141" s="1" t="str">
        <f>IF(ISBLANK(C141),"",VLOOKUP(E141,Hypothèses!$A$9:$I$15,9,FALSE))</f>
        <v/>
      </c>
      <c r="G141" s="4" t="str">
        <f>IF(ISBLANK(C141),"",IF(Hypothèses!$B$3="Oui",IF(D141=Liste!$F$2,0%,VLOOKUP(D141,Hypothèses!$A$19:$B$36,2,FALSE)),""))</f>
        <v/>
      </c>
      <c r="H141" s="1" t="str">
        <f>IF(ISBLANK(C141),"",IF(Hypothèses!$B$3="Oui",F141*(1-G141),F141))</f>
        <v/>
      </c>
    </row>
    <row r="142" spans="1:8" x14ac:dyDescent="0.3">
      <c r="A142" s="2">
        <v>141</v>
      </c>
      <c r="B142" s="9"/>
      <c r="C142" s="12"/>
      <c r="D142" s="11"/>
      <c r="E142" s="1" t="str">
        <f>IF(ISBLANK(C142),"",IF(C142&gt;=Hypothèses!$G$15,Hypothèses!$A$15,IF(C142&gt;=Hypothèses!$G$14,Hypothèses!$A$14,IF(C142&gt;=Hypothèses!$G$13,Hypothèses!$A$13,IF(C142&gt;=Hypothèses!$G$12,Hypothèses!$A$12,IF(C142&gt;=Hypothèses!$G$11,Hypothèses!$A$11,IF(C142&gt;=Hypothèses!$G$10,Hypothèses!$A$10,Hypothèses!$A$9)))))))</f>
        <v/>
      </c>
      <c r="F142" s="1" t="str">
        <f>IF(ISBLANK(C142),"",VLOOKUP(E142,Hypothèses!$A$9:$I$15,9,FALSE))</f>
        <v/>
      </c>
      <c r="G142" s="4" t="str">
        <f>IF(ISBLANK(C142),"",IF(Hypothèses!$B$3="Oui",IF(D142=Liste!$F$2,0%,VLOOKUP(D142,Hypothèses!$A$19:$B$36,2,FALSE)),""))</f>
        <v/>
      </c>
      <c r="H142" s="1" t="str">
        <f>IF(ISBLANK(C142),"",IF(Hypothèses!$B$3="Oui",F142*(1-G142),F142))</f>
        <v/>
      </c>
    </row>
    <row r="143" spans="1:8" x14ac:dyDescent="0.3">
      <c r="A143" s="2">
        <v>142</v>
      </c>
      <c r="B143" s="9"/>
      <c r="C143" s="12"/>
      <c r="D143" s="11"/>
      <c r="E143" s="1" t="str">
        <f>IF(ISBLANK(C143),"",IF(C143&gt;=Hypothèses!$G$15,Hypothèses!$A$15,IF(C143&gt;=Hypothèses!$G$14,Hypothèses!$A$14,IF(C143&gt;=Hypothèses!$G$13,Hypothèses!$A$13,IF(C143&gt;=Hypothèses!$G$12,Hypothèses!$A$12,IF(C143&gt;=Hypothèses!$G$11,Hypothèses!$A$11,IF(C143&gt;=Hypothèses!$G$10,Hypothèses!$A$10,Hypothèses!$A$9)))))))</f>
        <v/>
      </c>
      <c r="F143" s="1" t="str">
        <f>IF(ISBLANK(C143),"",VLOOKUP(E143,Hypothèses!$A$9:$I$15,9,FALSE))</f>
        <v/>
      </c>
      <c r="G143" s="4" t="str">
        <f>IF(ISBLANK(C143),"",IF(Hypothèses!$B$3="Oui",IF(D143=Liste!$F$2,0%,VLOOKUP(D143,Hypothèses!$A$19:$B$36,2,FALSE)),""))</f>
        <v/>
      </c>
      <c r="H143" s="1" t="str">
        <f>IF(ISBLANK(C143),"",IF(Hypothèses!$B$3="Oui",F143*(1-G143),F143))</f>
        <v/>
      </c>
    </row>
    <row r="144" spans="1:8" x14ac:dyDescent="0.3">
      <c r="A144" s="2">
        <v>143</v>
      </c>
      <c r="B144" s="9"/>
      <c r="C144" s="12"/>
      <c r="D144" s="11"/>
      <c r="E144" s="1" t="str">
        <f>IF(ISBLANK(C144),"",IF(C144&gt;=Hypothèses!$G$15,Hypothèses!$A$15,IF(C144&gt;=Hypothèses!$G$14,Hypothèses!$A$14,IF(C144&gt;=Hypothèses!$G$13,Hypothèses!$A$13,IF(C144&gt;=Hypothèses!$G$12,Hypothèses!$A$12,IF(C144&gt;=Hypothèses!$G$11,Hypothèses!$A$11,IF(C144&gt;=Hypothèses!$G$10,Hypothèses!$A$10,Hypothèses!$A$9)))))))</f>
        <v/>
      </c>
      <c r="F144" s="1" t="str">
        <f>IF(ISBLANK(C144),"",VLOOKUP(E144,Hypothèses!$A$9:$I$15,9,FALSE))</f>
        <v/>
      </c>
      <c r="G144" s="4" t="str">
        <f>IF(ISBLANK(C144),"",IF(Hypothèses!$B$3="Oui",IF(D144=Liste!$F$2,0%,VLOOKUP(D144,Hypothèses!$A$19:$B$36,2,FALSE)),""))</f>
        <v/>
      </c>
      <c r="H144" s="1" t="str">
        <f>IF(ISBLANK(C144),"",IF(Hypothèses!$B$3="Oui",F144*(1-G144),F144))</f>
        <v/>
      </c>
    </row>
    <row r="145" spans="1:8" x14ac:dyDescent="0.3">
      <c r="A145" s="2">
        <v>144</v>
      </c>
      <c r="B145" s="9"/>
      <c r="C145" s="12"/>
      <c r="D145" s="11"/>
      <c r="E145" s="1" t="str">
        <f>IF(ISBLANK(C145),"",IF(C145&gt;=Hypothèses!$G$15,Hypothèses!$A$15,IF(C145&gt;=Hypothèses!$G$14,Hypothèses!$A$14,IF(C145&gt;=Hypothèses!$G$13,Hypothèses!$A$13,IF(C145&gt;=Hypothèses!$G$12,Hypothèses!$A$12,IF(C145&gt;=Hypothèses!$G$11,Hypothèses!$A$11,IF(C145&gt;=Hypothèses!$G$10,Hypothèses!$A$10,Hypothèses!$A$9)))))))</f>
        <v/>
      </c>
      <c r="F145" s="1" t="str">
        <f>IF(ISBLANK(C145),"",VLOOKUP(E145,Hypothèses!$A$9:$I$15,9,FALSE))</f>
        <v/>
      </c>
      <c r="G145" s="4" t="str">
        <f>IF(ISBLANK(C145),"",IF(Hypothèses!$B$3="Oui",IF(D145=Liste!$F$2,0%,VLOOKUP(D145,Hypothèses!$A$19:$B$36,2,FALSE)),""))</f>
        <v/>
      </c>
      <c r="H145" s="1" t="str">
        <f>IF(ISBLANK(C145),"",IF(Hypothèses!$B$3="Oui",F145*(1-G145),F145))</f>
        <v/>
      </c>
    </row>
    <row r="146" spans="1:8" x14ac:dyDescent="0.3">
      <c r="A146" s="2">
        <v>145</v>
      </c>
      <c r="B146" s="9"/>
      <c r="C146" s="7"/>
      <c r="D146" s="11"/>
      <c r="E146" s="1" t="str">
        <f>IF(ISBLANK(C146),"",IF(C146&gt;=Hypothèses!$G$15,Hypothèses!$A$15,IF(C146&gt;=Hypothèses!$G$14,Hypothèses!$A$14,IF(C146&gt;=Hypothèses!$G$13,Hypothèses!$A$13,IF(C146&gt;=Hypothèses!$G$12,Hypothèses!$A$12,IF(C146&gt;=Hypothèses!$G$11,Hypothèses!$A$11,IF(C146&gt;=Hypothèses!$G$10,Hypothèses!$A$10,Hypothèses!$A$9)))))))</f>
        <v/>
      </c>
      <c r="F146" s="1" t="str">
        <f>IF(ISBLANK(C146),"",VLOOKUP(E146,Hypothèses!$A$9:$I$15,9,FALSE))</f>
        <v/>
      </c>
      <c r="G146" s="4" t="str">
        <f>IF(ISBLANK(C146),"",IF(Hypothèses!$B$3="Oui",IF(D146=Liste!$F$2,0%,VLOOKUP(D146,Hypothèses!$A$19:$B$36,2,FALSE)),""))</f>
        <v/>
      </c>
      <c r="H146" s="1" t="str">
        <f>IF(ISBLANK(C146),"",IF(Hypothèses!$B$3="Oui",F146*(1-G146),F146))</f>
        <v/>
      </c>
    </row>
    <row r="147" spans="1:8" x14ac:dyDescent="0.3">
      <c r="A147" s="2">
        <v>146</v>
      </c>
      <c r="B147" s="9"/>
      <c r="C147" s="7"/>
      <c r="D147" s="11"/>
      <c r="E147" s="1" t="str">
        <f>IF(ISBLANK(C147),"",IF(C147&gt;=Hypothèses!$G$15,Hypothèses!$A$15,IF(C147&gt;=Hypothèses!$G$14,Hypothèses!$A$14,IF(C147&gt;=Hypothèses!$G$13,Hypothèses!$A$13,IF(C147&gt;=Hypothèses!$G$12,Hypothèses!$A$12,IF(C147&gt;=Hypothèses!$G$11,Hypothèses!$A$11,IF(C147&gt;=Hypothèses!$G$10,Hypothèses!$A$10,Hypothèses!$A$9)))))))</f>
        <v/>
      </c>
      <c r="F147" s="1" t="str">
        <f>IF(ISBLANK(C147),"",VLOOKUP(E147,Hypothèses!$A$9:$I$15,9,FALSE))</f>
        <v/>
      </c>
      <c r="G147" s="4" t="str">
        <f>IF(ISBLANK(C147),"",IF(Hypothèses!$B$3="Oui",IF(D147=Liste!$F$2,0%,VLOOKUP(D147,Hypothèses!$A$19:$B$36,2,FALSE)),""))</f>
        <v/>
      </c>
      <c r="H147" s="1" t="str">
        <f>IF(ISBLANK(C147),"",IF(Hypothèses!$B$3="Oui",F147*(1-G147),F147))</f>
        <v/>
      </c>
    </row>
    <row r="148" spans="1:8" x14ac:dyDescent="0.3">
      <c r="A148" s="2">
        <v>147</v>
      </c>
      <c r="B148" s="9"/>
      <c r="C148" s="7"/>
      <c r="D148" s="11"/>
      <c r="E148" s="1" t="str">
        <f>IF(ISBLANK(C148),"",IF(C148&gt;=Hypothèses!$G$15,Hypothèses!$A$15,IF(C148&gt;=Hypothèses!$G$14,Hypothèses!$A$14,IF(C148&gt;=Hypothèses!$G$13,Hypothèses!$A$13,IF(C148&gt;=Hypothèses!$G$12,Hypothèses!$A$12,IF(C148&gt;=Hypothèses!$G$11,Hypothèses!$A$11,IF(C148&gt;=Hypothèses!$G$10,Hypothèses!$A$10,Hypothèses!$A$9)))))))</f>
        <v/>
      </c>
      <c r="F148" s="1" t="str">
        <f>IF(ISBLANK(C148),"",VLOOKUP(E148,Hypothèses!$A$9:$I$15,9,FALSE))</f>
        <v/>
      </c>
      <c r="G148" s="4" t="str">
        <f>IF(ISBLANK(C148),"",IF(Hypothèses!$B$3="Oui",IF(D148=Liste!$F$2,0%,VLOOKUP(D148,Hypothèses!$A$19:$B$36,2,FALSE)),""))</f>
        <v/>
      </c>
      <c r="H148" s="1" t="str">
        <f>IF(ISBLANK(C148),"",IF(Hypothèses!$B$3="Oui",F148*(1-G148),F148))</f>
        <v/>
      </c>
    </row>
    <row r="149" spans="1:8" x14ac:dyDescent="0.3">
      <c r="A149" s="2">
        <v>148</v>
      </c>
      <c r="B149" s="9"/>
      <c r="C149" s="7"/>
      <c r="D149" s="11"/>
      <c r="E149" s="1" t="str">
        <f>IF(ISBLANK(C149),"",IF(C149&gt;=Hypothèses!$G$15,Hypothèses!$A$15,IF(C149&gt;=Hypothèses!$G$14,Hypothèses!$A$14,IF(C149&gt;=Hypothèses!$G$13,Hypothèses!$A$13,IF(C149&gt;=Hypothèses!$G$12,Hypothèses!$A$12,IF(C149&gt;=Hypothèses!$G$11,Hypothèses!$A$11,IF(C149&gt;=Hypothèses!$G$10,Hypothèses!$A$10,Hypothèses!$A$9)))))))</f>
        <v/>
      </c>
      <c r="F149" s="1" t="str">
        <f>IF(ISBLANK(C149),"",VLOOKUP(E149,Hypothèses!$A$9:$I$15,9,FALSE))</f>
        <v/>
      </c>
      <c r="G149" s="4" t="str">
        <f>IF(ISBLANK(C149),"",IF(Hypothèses!$B$3="Oui",IF(D149=Liste!$F$2,0%,VLOOKUP(D149,Hypothèses!$A$19:$B$36,2,FALSE)),""))</f>
        <v/>
      </c>
      <c r="H149" s="1" t="str">
        <f>IF(ISBLANK(C149),"",IF(Hypothèses!$B$3="Oui",F149*(1-G149),F149))</f>
        <v/>
      </c>
    </row>
    <row r="150" spans="1:8" x14ac:dyDescent="0.3">
      <c r="A150" s="2">
        <v>149</v>
      </c>
      <c r="B150" s="9"/>
      <c r="C150" s="7"/>
      <c r="D150" s="11"/>
      <c r="E150" s="1" t="str">
        <f>IF(ISBLANK(C150),"",IF(C150&gt;=Hypothèses!$G$15,Hypothèses!$A$15,IF(C150&gt;=Hypothèses!$G$14,Hypothèses!$A$14,IF(C150&gt;=Hypothèses!$G$13,Hypothèses!$A$13,IF(C150&gt;=Hypothèses!$G$12,Hypothèses!$A$12,IF(C150&gt;=Hypothèses!$G$11,Hypothèses!$A$11,IF(C150&gt;=Hypothèses!$G$10,Hypothèses!$A$10,Hypothèses!$A$9)))))))</f>
        <v/>
      </c>
      <c r="F150" s="1" t="str">
        <f>IF(ISBLANK(C150),"",VLOOKUP(E150,Hypothèses!$A$9:$I$15,9,FALSE))</f>
        <v/>
      </c>
      <c r="G150" s="4" t="str">
        <f>IF(ISBLANK(C150),"",IF(Hypothèses!$B$3="Oui",IF(D150=Liste!$F$2,0%,VLOOKUP(D150,Hypothèses!$A$19:$B$36,2,FALSE)),""))</f>
        <v/>
      </c>
      <c r="H150" s="1" t="str">
        <f>IF(ISBLANK(C150),"",IF(Hypothèses!$B$3="Oui",F150*(1-G150),F150))</f>
        <v/>
      </c>
    </row>
    <row r="151" spans="1:8" x14ac:dyDescent="0.3">
      <c r="A151" s="2">
        <v>150</v>
      </c>
      <c r="B151" s="9"/>
      <c r="C151" s="7"/>
      <c r="D151" s="11"/>
      <c r="E151" s="1" t="str">
        <f>IF(ISBLANK(C151),"",IF(C151&gt;=Hypothèses!$G$15,Hypothèses!$A$15,IF(C151&gt;=Hypothèses!$G$14,Hypothèses!$A$14,IF(C151&gt;=Hypothèses!$G$13,Hypothèses!$A$13,IF(C151&gt;=Hypothèses!$G$12,Hypothèses!$A$12,IF(C151&gt;=Hypothèses!$G$11,Hypothèses!$A$11,IF(C151&gt;=Hypothèses!$G$10,Hypothèses!$A$10,Hypothèses!$A$9)))))))</f>
        <v/>
      </c>
      <c r="F151" s="1" t="str">
        <f>IF(ISBLANK(C151),"",VLOOKUP(E151,Hypothèses!$A$9:$I$15,9,FALSE))</f>
        <v/>
      </c>
      <c r="G151" s="4" t="str">
        <f>IF(ISBLANK(C151),"",IF(Hypothèses!$B$3="Oui",IF(D151=Liste!$F$2,0%,VLOOKUP(D151,Hypothèses!$A$19:$B$36,2,FALSE)),""))</f>
        <v/>
      </c>
      <c r="H151" s="1" t="str">
        <f>IF(ISBLANK(C151),"",IF(Hypothèses!$B$3="Oui",F151*(1-G151),F151))</f>
        <v/>
      </c>
    </row>
    <row r="152" spans="1:8" x14ac:dyDescent="0.3">
      <c r="A152" s="2">
        <v>151</v>
      </c>
      <c r="B152" s="9"/>
      <c r="C152" s="7"/>
      <c r="D152" s="11"/>
      <c r="E152" s="1" t="str">
        <f>IF(ISBLANK(C152),"",IF(C152&gt;=Hypothèses!$G$15,Hypothèses!$A$15,IF(C152&gt;=Hypothèses!$G$14,Hypothèses!$A$14,IF(C152&gt;=Hypothèses!$G$13,Hypothèses!$A$13,IF(C152&gt;=Hypothèses!$G$12,Hypothèses!$A$12,IF(C152&gt;=Hypothèses!$G$11,Hypothèses!$A$11,IF(C152&gt;=Hypothèses!$G$10,Hypothèses!$A$10,Hypothèses!$A$9)))))))</f>
        <v/>
      </c>
      <c r="F152" s="1" t="str">
        <f>IF(ISBLANK(C152),"",VLOOKUP(E152,Hypothèses!$A$9:$I$15,9,FALSE))</f>
        <v/>
      </c>
      <c r="G152" s="4" t="str">
        <f>IF(ISBLANK(C152),"",IF(Hypothèses!$B$3="Oui",IF(D152=Liste!$F$2,0%,VLOOKUP(D152,Hypothèses!$A$19:$B$36,2,FALSE)),""))</f>
        <v/>
      </c>
      <c r="H152" s="1" t="str">
        <f>IF(ISBLANK(C152),"",IF(Hypothèses!$B$3="Oui",F152*(1-G152),F152))</f>
        <v/>
      </c>
    </row>
    <row r="153" spans="1:8" x14ac:dyDescent="0.3">
      <c r="A153" s="2">
        <v>152</v>
      </c>
      <c r="B153" s="9"/>
      <c r="C153" s="7"/>
      <c r="D153" s="11"/>
      <c r="E153" s="1" t="str">
        <f>IF(ISBLANK(C153),"",IF(C153&gt;=Hypothèses!$G$15,Hypothèses!$A$15,IF(C153&gt;=Hypothèses!$G$14,Hypothèses!$A$14,IF(C153&gt;=Hypothèses!$G$13,Hypothèses!$A$13,IF(C153&gt;=Hypothèses!$G$12,Hypothèses!$A$12,IF(C153&gt;=Hypothèses!$G$11,Hypothèses!$A$11,IF(C153&gt;=Hypothèses!$G$10,Hypothèses!$A$10,Hypothèses!$A$9)))))))</f>
        <v/>
      </c>
      <c r="F153" s="1" t="str">
        <f>IF(ISBLANK(C153),"",VLOOKUP(E153,Hypothèses!$A$9:$I$15,9,FALSE))</f>
        <v/>
      </c>
      <c r="G153" s="4" t="str">
        <f>IF(ISBLANK(C153),"",IF(Hypothèses!$B$3="Oui",IF(D153=Liste!$F$2,0%,VLOOKUP(D153,Hypothèses!$A$19:$B$36,2,FALSE)),""))</f>
        <v/>
      </c>
      <c r="H153" s="1" t="str">
        <f>IF(ISBLANK(C153),"",IF(Hypothèses!$B$3="Oui",F153*(1-G153),F153))</f>
        <v/>
      </c>
    </row>
    <row r="154" spans="1:8" x14ac:dyDescent="0.3">
      <c r="A154" s="2">
        <v>153</v>
      </c>
      <c r="B154" s="9"/>
      <c r="C154" s="10"/>
      <c r="D154" s="11"/>
      <c r="E154" s="1" t="str">
        <f>IF(ISBLANK(C154),"",IF(C154&gt;=Hypothèses!$G$15,Hypothèses!$A$15,IF(C154&gt;=Hypothèses!$G$14,Hypothèses!$A$14,IF(C154&gt;=Hypothèses!$G$13,Hypothèses!$A$13,IF(C154&gt;=Hypothèses!$G$12,Hypothèses!$A$12,IF(C154&gt;=Hypothèses!$G$11,Hypothèses!$A$11,IF(C154&gt;=Hypothèses!$G$10,Hypothèses!$A$10,Hypothèses!$A$9)))))))</f>
        <v/>
      </c>
      <c r="F154" s="1" t="str">
        <f>IF(ISBLANK(C154),"",VLOOKUP(E154,Hypothèses!$A$9:$I$15,9,FALSE))</f>
        <v/>
      </c>
      <c r="G154" s="4" t="str">
        <f>IF(ISBLANK(C154),"",IF(Hypothèses!$B$3="Oui",IF(D154=Liste!$F$2,0%,VLOOKUP(D154,Hypothèses!$A$19:$B$36,2,FALSE)),""))</f>
        <v/>
      </c>
      <c r="H154" s="1" t="str">
        <f>IF(ISBLANK(C154),"",IF(Hypothèses!$B$3="Oui",F154*(1-G154),F154))</f>
        <v/>
      </c>
    </row>
    <row r="155" spans="1:8" x14ac:dyDescent="0.3">
      <c r="A155" s="2">
        <v>154</v>
      </c>
      <c r="B155" s="9"/>
      <c r="C155" s="7"/>
      <c r="D155" s="11"/>
      <c r="E155" s="1" t="str">
        <f>IF(ISBLANK(C155),"",IF(C155&gt;=Hypothèses!$G$15,Hypothèses!$A$15,IF(C155&gt;=Hypothèses!$G$14,Hypothèses!$A$14,IF(C155&gt;=Hypothèses!$G$13,Hypothèses!$A$13,IF(C155&gt;=Hypothèses!$G$12,Hypothèses!$A$12,IF(C155&gt;=Hypothèses!$G$11,Hypothèses!$A$11,IF(C155&gt;=Hypothèses!$G$10,Hypothèses!$A$10,Hypothèses!$A$9)))))))</f>
        <v/>
      </c>
      <c r="F155" s="1" t="str">
        <f>IF(ISBLANK(C155),"",VLOOKUP(E155,Hypothèses!$A$9:$I$15,9,FALSE))</f>
        <v/>
      </c>
      <c r="G155" s="4" t="str">
        <f>IF(ISBLANK(C155),"",IF(Hypothèses!$B$3="Oui",IF(D155=Liste!$F$2,0%,VLOOKUP(D155,Hypothèses!$A$19:$B$36,2,FALSE)),""))</f>
        <v/>
      </c>
      <c r="H155" s="1" t="str">
        <f>IF(ISBLANK(C155),"",IF(Hypothèses!$B$3="Oui",F155*(1-G155),F155))</f>
        <v/>
      </c>
    </row>
    <row r="156" spans="1:8" x14ac:dyDescent="0.3">
      <c r="A156" s="2">
        <v>155</v>
      </c>
      <c r="B156" s="9"/>
      <c r="C156" s="7"/>
      <c r="D156" s="11"/>
      <c r="E156" s="1" t="str">
        <f>IF(ISBLANK(C156),"",IF(C156&gt;=Hypothèses!$G$15,Hypothèses!$A$15,IF(C156&gt;=Hypothèses!$G$14,Hypothèses!$A$14,IF(C156&gt;=Hypothèses!$G$13,Hypothèses!$A$13,IF(C156&gt;=Hypothèses!$G$12,Hypothèses!$A$12,IF(C156&gt;=Hypothèses!$G$11,Hypothèses!$A$11,IF(C156&gt;=Hypothèses!$G$10,Hypothèses!$A$10,Hypothèses!$A$9)))))))</f>
        <v/>
      </c>
      <c r="F156" s="1" t="str">
        <f>IF(ISBLANK(C156),"",VLOOKUP(E156,Hypothèses!$A$9:$I$15,9,FALSE))</f>
        <v/>
      </c>
      <c r="G156" s="4" t="str">
        <f>IF(ISBLANK(C156),"",IF(Hypothèses!$B$3="Oui",IF(D156=Liste!$F$2,0%,VLOOKUP(D156,Hypothèses!$A$19:$B$36,2,FALSE)),""))</f>
        <v/>
      </c>
      <c r="H156" s="1" t="str">
        <f>IF(ISBLANK(C156),"",IF(Hypothèses!$B$3="Oui",F156*(1-G156),F156))</f>
        <v/>
      </c>
    </row>
    <row r="157" spans="1:8" x14ac:dyDescent="0.3">
      <c r="A157" s="2">
        <v>156</v>
      </c>
      <c r="B157" s="9"/>
      <c r="C157" s="7"/>
      <c r="D157" s="11"/>
      <c r="E157" s="1" t="str">
        <f>IF(ISBLANK(C157),"",IF(C157&gt;=Hypothèses!$G$15,Hypothèses!$A$15,IF(C157&gt;=Hypothèses!$G$14,Hypothèses!$A$14,IF(C157&gt;=Hypothèses!$G$13,Hypothèses!$A$13,IF(C157&gt;=Hypothèses!$G$12,Hypothèses!$A$12,IF(C157&gt;=Hypothèses!$G$11,Hypothèses!$A$11,IF(C157&gt;=Hypothèses!$G$10,Hypothèses!$A$10,Hypothèses!$A$9)))))))</f>
        <v/>
      </c>
      <c r="F157" s="1" t="str">
        <f>IF(ISBLANK(C157),"",VLOOKUP(E157,Hypothèses!$A$9:$I$15,9,FALSE))</f>
        <v/>
      </c>
      <c r="G157" s="4" t="str">
        <f>IF(ISBLANK(C157),"",IF(Hypothèses!$B$3="Oui",IF(D157=Liste!$F$2,0%,VLOOKUP(D157,Hypothèses!$A$19:$B$36,2,FALSE)),""))</f>
        <v/>
      </c>
      <c r="H157" s="1" t="str">
        <f>IF(ISBLANK(C157),"",IF(Hypothèses!$B$3="Oui",F157*(1-G157),F157))</f>
        <v/>
      </c>
    </row>
    <row r="158" spans="1:8" x14ac:dyDescent="0.3">
      <c r="A158" s="2">
        <v>157</v>
      </c>
      <c r="B158" s="9"/>
      <c r="C158" s="7"/>
      <c r="D158" s="11"/>
      <c r="E158" s="1" t="str">
        <f>IF(ISBLANK(C158),"",IF(C158&gt;=Hypothèses!$G$15,Hypothèses!$A$15,IF(C158&gt;=Hypothèses!$G$14,Hypothèses!$A$14,IF(C158&gt;=Hypothèses!$G$13,Hypothèses!$A$13,IF(C158&gt;=Hypothèses!$G$12,Hypothèses!$A$12,IF(C158&gt;=Hypothèses!$G$11,Hypothèses!$A$11,IF(C158&gt;=Hypothèses!$G$10,Hypothèses!$A$10,Hypothèses!$A$9)))))))</f>
        <v/>
      </c>
      <c r="F158" s="1" t="str">
        <f>IF(ISBLANK(C158),"",VLOOKUP(E158,Hypothèses!$A$9:$I$15,9,FALSE))</f>
        <v/>
      </c>
      <c r="G158" s="4" t="str">
        <f>IF(ISBLANK(C158),"",IF(Hypothèses!$B$3="Oui",IF(D158=Liste!$F$2,0%,VLOOKUP(D158,Hypothèses!$A$19:$B$36,2,FALSE)),""))</f>
        <v/>
      </c>
      <c r="H158" s="1" t="str">
        <f>IF(ISBLANK(C158),"",IF(Hypothèses!$B$3="Oui",F158*(1-G158),F158))</f>
        <v/>
      </c>
    </row>
    <row r="159" spans="1:8" x14ac:dyDescent="0.3">
      <c r="A159" s="2">
        <v>158</v>
      </c>
      <c r="B159" s="9"/>
      <c r="C159" s="7"/>
      <c r="D159" s="11"/>
      <c r="E159" s="1" t="str">
        <f>IF(ISBLANK(C159),"",IF(C159&gt;=Hypothèses!$G$15,Hypothèses!$A$15,IF(C159&gt;=Hypothèses!$G$14,Hypothèses!$A$14,IF(C159&gt;=Hypothèses!$G$13,Hypothèses!$A$13,IF(C159&gt;=Hypothèses!$G$12,Hypothèses!$A$12,IF(C159&gt;=Hypothèses!$G$11,Hypothèses!$A$11,IF(C159&gt;=Hypothèses!$G$10,Hypothèses!$A$10,Hypothèses!$A$9)))))))</f>
        <v/>
      </c>
      <c r="F159" s="1" t="str">
        <f>IF(ISBLANK(C159),"",VLOOKUP(E159,Hypothèses!$A$9:$I$15,9,FALSE))</f>
        <v/>
      </c>
      <c r="G159" s="4" t="str">
        <f>IF(ISBLANK(C159),"",IF(Hypothèses!$B$3="Oui",IF(D159=Liste!$F$2,0%,VLOOKUP(D159,Hypothèses!$A$19:$B$36,2,FALSE)),""))</f>
        <v/>
      </c>
      <c r="H159" s="1" t="str">
        <f>IF(ISBLANK(C159),"",IF(Hypothèses!$B$3="Oui",F159*(1-G159),F159))</f>
        <v/>
      </c>
    </row>
    <row r="160" spans="1:8" x14ac:dyDescent="0.3">
      <c r="A160" s="2">
        <v>159</v>
      </c>
      <c r="B160" s="9"/>
      <c r="C160" s="7"/>
      <c r="D160" s="11"/>
      <c r="E160" s="1" t="str">
        <f>IF(ISBLANK(C160),"",IF(C160&gt;=Hypothèses!$G$15,Hypothèses!$A$15,IF(C160&gt;=Hypothèses!$G$14,Hypothèses!$A$14,IF(C160&gt;=Hypothèses!$G$13,Hypothèses!$A$13,IF(C160&gt;=Hypothèses!$G$12,Hypothèses!$A$12,IF(C160&gt;=Hypothèses!$G$11,Hypothèses!$A$11,IF(C160&gt;=Hypothèses!$G$10,Hypothèses!$A$10,Hypothèses!$A$9)))))))</f>
        <v/>
      </c>
      <c r="F160" s="1" t="str">
        <f>IF(ISBLANK(C160),"",VLOOKUP(E160,Hypothèses!$A$9:$I$15,9,FALSE))</f>
        <v/>
      </c>
      <c r="G160" s="4" t="str">
        <f>IF(ISBLANK(C160),"",IF(Hypothèses!$B$3="Oui",IF(D160=Liste!$F$2,0%,VLOOKUP(D160,Hypothèses!$A$19:$B$36,2,FALSE)),""))</f>
        <v/>
      </c>
      <c r="H160" s="1" t="str">
        <f>IF(ISBLANK(C160),"",IF(Hypothèses!$B$3="Oui",F160*(1-G160),F160))</f>
        <v/>
      </c>
    </row>
    <row r="161" spans="1:8" x14ac:dyDescent="0.3">
      <c r="A161" s="2">
        <v>160</v>
      </c>
      <c r="B161" s="9"/>
      <c r="C161" s="7"/>
      <c r="D161" s="11"/>
      <c r="E161" s="1" t="str">
        <f>IF(ISBLANK(C161),"",IF(C161&gt;=Hypothèses!$G$15,Hypothèses!$A$15,IF(C161&gt;=Hypothèses!$G$14,Hypothèses!$A$14,IF(C161&gt;=Hypothèses!$G$13,Hypothèses!$A$13,IF(C161&gt;=Hypothèses!$G$12,Hypothèses!$A$12,IF(C161&gt;=Hypothèses!$G$11,Hypothèses!$A$11,IF(C161&gt;=Hypothèses!$G$10,Hypothèses!$A$10,Hypothèses!$A$9)))))))</f>
        <v/>
      </c>
      <c r="F161" s="1" t="str">
        <f>IF(ISBLANK(C161),"",VLOOKUP(E161,Hypothèses!$A$9:$I$15,9,FALSE))</f>
        <v/>
      </c>
      <c r="G161" s="4" t="str">
        <f>IF(ISBLANK(C161),"",IF(Hypothèses!$B$3="Oui",IF(D161=Liste!$F$2,0%,VLOOKUP(D161,Hypothèses!$A$19:$B$36,2,FALSE)),""))</f>
        <v/>
      </c>
      <c r="H161" s="1" t="str">
        <f>IF(ISBLANK(C161),"",IF(Hypothèses!$B$3="Oui",F161*(1-G161),F161))</f>
        <v/>
      </c>
    </row>
    <row r="162" spans="1:8" x14ac:dyDescent="0.3">
      <c r="A162" s="2">
        <v>161</v>
      </c>
      <c r="B162" s="9"/>
      <c r="C162" s="10"/>
      <c r="D162" s="11"/>
      <c r="E162" s="1" t="str">
        <f>IF(ISBLANK(C162),"",IF(C162&gt;=Hypothèses!$G$15,Hypothèses!$A$15,IF(C162&gt;=Hypothèses!$G$14,Hypothèses!$A$14,IF(C162&gt;=Hypothèses!$G$13,Hypothèses!$A$13,IF(C162&gt;=Hypothèses!$G$12,Hypothèses!$A$12,IF(C162&gt;=Hypothèses!$G$11,Hypothèses!$A$11,IF(C162&gt;=Hypothèses!$G$10,Hypothèses!$A$10,Hypothèses!$A$9)))))))</f>
        <v/>
      </c>
      <c r="F162" s="1" t="str">
        <f>IF(ISBLANK(C162),"",VLOOKUP(E162,Hypothèses!$A$9:$I$15,9,FALSE))</f>
        <v/>
      </c>
      <c r="G162" s="4" t="str">
        <f>IF(ISBLANK(C162),"",IF(Hypothèses!$B$3="Oui",IF(D162=Liste!$F$2,0%,VLOOKUP(D162,Hypothèses!$A$19:$B$36,2,FALSE)),""))</f>
        <v/>
      </c>
      <c r="H162" s="1" t="str">
        <f>IF(ISBLANK(C162),"",IF(Hypothèses!$B$3="Oui",F162*(1-G162),F162))</f>
        <v/>
      </c>
    </row>
    <row r="163" spans="1:8" x14ac:dyDescent="0.3">
      <c r="A163" s="2">
        <v>162</v>
      </c>
      <c r="B163" s="9"/>
      <c r="C163" s="10"/>
      <c r="D163" s="11"/>
      <c r="E163" s="1" t="str">
        <f>IF(ISBLANK(C163),"",IF(C163&gt;=Hypothèses!$G$15,Hypothèses!$A$15,IF(C163&gt;=Hypothèses!$G$14,Hypothèses!$A$14,IF(C163&gt;=Hypothèses!$G$13,Hypothèses!$A$13,IF(C163&gt;=Hypothèses!$G$12,Hypothèses!$A$12,IF(C163&gt;=Hypothèses!$G$11,Hypothèses!$A$11,IF(C163&gt;=Hypothèses!$G$10,Hypothèses!$A$10,Hypothèses!$A$9)))))))</f>
        <v/>
      </c>
      <c r="F163" s="1" t="str">
        <f>IF(ISBLANK(C163),"",VLOOKUP(E163,Hypothèses!$A$9:$I$15,9,FALSE))</f>
        <v/>
      </c>
      <c r="G163" s="4" t="str">
        <f>IF(ISBLANK(C163),"",IF(Hypothèses!$B$3="Oui",IF(D163=Liste!$F$2,0%,VLOOKUP(D163,Hypothèses!$A$19:$B$36,2,FALSE)),""))</f>
        <v/>
      </c>
      <c r="H163" s="1" t="str">
        <f>IF(ISBLANK(C163),"",IF(Hypothèses!$B$3="Oui",F163*(1-G163),F163))</f>
        <v/>
      </c>
    </row>
    <row r="164" spans="1:8" x14ac:dyDescent="0.3">
      <c r="A164" s="2">
        <v>163</v>
      </c>
      <c r="B164" s="9"/>
      <c r="C164" s="7"/>
      <c r="D164" s="11"/>
      <c r="E164" s="1" t="str">
        <f>IF(ISBLANK(C164),"",IF(C164&gt;=Hypothèses!$G$15,Hypothèses!$A$15,IF(C164&gt;=Hypothèses!$G$14,Hypothèses!$A$14,IF(C164&gt;=Hypothèses!$G$13,Hypothèses!$A$13,IF(C164&gt;=Hypothèses!$G$12,Hypothèses!$A$12,IF(C164&gt;=Hypothèses!$G$11,Hypothèses!$A$11,IF(C164&gt;=Hypothèses!$G$10,Hypothèses!$A$10,Hypothèses!$A$9)))))))</f>
        <v/>
      </c>
      <c r="F164" s="1" t="str">
        <f>IF(ISBLANK(C164),"",VLOOKUP(E164,Hypothèses!$A$9:$I$15,9,FALSE))</f>
        <v/>
      </c>
      <c r="G164" s="4" t="str">
        <f>IF(ISBLANK(C164),"",IF(Hypothèses!$B$3="Oui",IF(D164=Liste!$F$2,0%,VLOOKUP(D164,Hypothèses!$A$19:$B$36,2,FALSE)),""))</f>
        <v/>
      </c>
      <c r="H164" s="1" t="str">
        <f>IF(ISBLANK(C164),"",IF(Hypothèses!$B$3="Oui",F164*(1-G164),F164))</f>
        <v/>
      </c>
    </row>
    <row r="165" spans="1:8" x14ac:dyDescent="0.3">
      <c r="A165" s="2">
        <v>164</v>
      </c>
      <c r="B165" s="9"/>
      <c r="C165" s="7"/>
      <c r="D165" s="11"/>
      <c r="E165" s="1" t="str">
        <f>IF(ISBLANK(C165),"",IF(C165&gt;=Hypothèses!$G$15,Hypothèses!$A$15,IF(C165&gt;=Hypothèses!$G$14,Hypothèses!$A$14,IF(C165&gt;=Hypothèses!$G$13,Hypothèses!$A$13,IF(C165&gt;=Hypothèses!$G$12,Hypothèses!$A$12,IF(C165&gt;=Hypothèses!$G$11,Hypothèses!$A$11,IF(C165&gt;=Hypothèses!$G$10,Hypothèses!$A$10,Hypothèses!$A$9)))))))</f>
        <v/>
      </c>
      <c r="F165" s="1" t="str">
        <f>IF(ISBLANK(C165),"",VLOOKUP(E165,Hypothèses!$A$9:$I$15,9,FALSE))</f>
        <v/>
      </c>
      <c r="G165" s="4" t="str">
        <f>IF(ISBLANK(C165),"",IF(Hypothèses!$B$3="Oui",IF(D165=Liste!$F$2,0%,VLOOKUP(D165,Hypothèses!$A$19:$B$36,2,FALSE)),""))</f>
        <v/>
      </c>
      <c r="H165" s="1" t="str">
        <f>IF(ISBLANK(C165),"",IF(Hypothèses!$B$3="Oui",F165*(1-G165),F165))</f>
        <v/>
      </c>
    </row>
    <row r="166" spans="1:8" x14ac:dyDescent="0.3">
      <c r="A166" s="2">
        <v>165</v>
      </c>
      <c r="B166" s="9"/>
      <c r="C166" s="7"/>
      <c r="D166" s="11"/>
      <c r="E166" s="1" t="str">
        <f>IF(ISBLANK(C166),"",IF(C166&gt;=Hypothèses!$G$15,Hypothèses!$A$15,IF(C166&gt;=Hypothèses!$G$14,Hypothèses!$A$14,IF(C166&gt;=Hypothèses!$G$13,Hypothèses!$A$13,IF(C166&gt;=Hypothèses!$G$12,Hypothèses!$A$12,IF(C166&gt;=Hypothèses!$G$11,Hypothèses!$A$11,IF(C166&gt;=Hypothèses!$G$10,Hypothèses!$A$10,Hypothèses!$A$9)))))))</f>
        <v/>
      </c>
      <c r="F166" s="1" t="str">
        <f>IF(ISBLANK(C166),"",VLOOKUP(E166,Hypothèses!$A$9:$I$15,9,FALSE))</f>
        <v/>
      </c>
      <c r="G166" s="4" t="str">
        <f>IF(ISBLANK(C166),"",IF(Hypothèses!$B$3="Oui",IF(D166=Liste!$F$2,0%,VLOOKUP(D166,Hypothèses!$A$19:$B$36,2,FALSE)),""))</f>
        <v/>
      </c>
      <c r="H166" s="1" t="str">
        <f>IF(ISBLANK(C166),"",IF(Hypothèses!$B$3="Oui",F166*(1-G166),F166))</f>
        <v/>
      </c>
    </row>
    <row r="167" spans="1:8" x14ac:dyDescent="0.3">
      <c r="A167" s="2">
        <v>166</v>
      </c>
      <c r="B167" s="9"/>
      <c r="C167" s="10"/>
      <c r="D167" s="11"/>
      <c r="E167" s="1" t="str">
        <f>IF(ISBLANK(C167),"",IF(C167&gt;=Hypothèses!$G$15,Hypothèses!$A$15,IF(C167&gt;=Hypothèses!$G$14,Hypothèses!$A$14,IF(C167&gt;=Hypothèses!$G$13,Hypothèses!$A$13,IF(C167&gt;=Hypothèses!$G$12,Hypothèses!$A$12,IF(C167&gt;=Hypothèses!$G$11,Hypothèses!$A$11,IF(C167&gt;=Hypothèses!$G$10,Hypothèses!$A$10,Hypothèses!$A$9)))))))</f>
        <v/>
      </c>
      <c r="F167" s="1" t="str">
        <f>IF(ISBLANK(C167),"",VLOOKUP(E167,Hypothèses!$A$9:$I$15,9,FALSE))</f>
        <v/>
      </c>
      <c r="G167" s="4" t="str">
        <f>IF(ISBLANK(C167),"",IF(Hypothèses!$B$3="Oui",IF(D167=Liste!$F$2,0%,VLOOKUP(D167,Hypothèses!$A$19:$B$36,2,FALSE)),""))</f>
        <v/>
      </c>
      <c r="H167" s="1" t="str">
        <f>IF(ISBLANK(C167),"",IF(Hypothèses!$B$3="Oui",F167*(1-G167),F167))</f>
        <v/>
      </c>
    </row>
    <row r="168" spans="1:8" x14ac:dyDescent="0.3">
      <c r="A168" s="2">
        <v>167</v>
      </c>
      <c r="B168" s="9"/>
      <c r="C168" s="7"/>
      <c r="D168" s="11"/>
      <c r="E168" s="1" t="str">
        <f>IF(ISBLANK(C168),"",IF(C168&gt;=Hypothèses!$G$15,Hypothèses!$A$15,IF(C168&gt;=Hypothèses!$G$14,Hypothèses!$A$14,IF(C168&gt;=Hypothèses!$G$13,Hypothèses!$A$13,IF(C168&gt;=Hypothèses!$G$12,Hypothèses!$A$12,IF(C168&gt;=Hypothèses!$G$11,Hypothèses!$A$11,IF(C168&gt;=Hypothèses!$G$10,Hypothèses!$A$10,Hypothèses!$A$9)))))))</f>
        <v/>
      </c>
      <c r="F168" s="1" t="str">
        <f>IF(ISBLANK(C168),"",VLOOKUP(E168,Hypothèses!$A$9:$I$15,9,FALSE))</f>
        <v/>
      </c>
      <c r="G168" s="4" t="str">
        <f>IF(ISBLANK(C168),"",IF(Hypothèses!$B$3="Oui",IF(D168=Liste!$F$2,0%,VLOOKUP(D168,Hypothèses!$A$19:$B$36,2,FALSE)),""))</f>
        <v/>
      </c>
      <c r="H168" s="1" t="str">
        <f>IF(ISBLANK(C168),"",IF(Hypothèses!$B$3="Oui",F168*(1-G168),F168))</f>
        <v/>
      </c>
    </row>
    <row r="169" spans="1:8" x14ac:dyDescent="0.3">
      <c r="A169" s="2">
        <v>168</v>
      </c>
      <c r="B169" s="9"/>
      <c r="C169" s="7"/>
      <c r="D169" s="11"/>
      <c r="E169" s="1" t="str">
        <f>IF(ISBLANK(C169),"",IF(C169&gt;=Hypothèses!$G$15,Hypothèses!$A$15,IF(C169&gt;=Hypothèses!$G$14,Hypothèses!$A$14,IF(C169&gt;=Hypothèses!$G$13,Hypothèses!$A$13,IF(C169&gt;=Hypothèses!$G$12,Hypothèses!$A$12,IF(C169&gt;=Hypothèses!$G$11,Hypothèses!$A$11,IF(C169&gt;=Hypothèses!$G$10,Hypothèses!$A$10,Hypothèses!$A$9)))))))</f>
        <v/>
      </c>
      <c r="F169" s="1" t="str">
        <f>IF(ISBLANK(C169),"",VLOOKUP(E169,Hypothèses!$A$9:$I$15,9,FALSE))</f>
        <v/>
      </c>
      <c r="G169" s="4" t="str">
        <f>IF(ISBLANK(C169),"",IF(Hypothèses!$B$3="Oui",IF(D169=Liste!$F$2,0%,VLOOKUP(D169,Hypothèses!$A$19:$B$36,2,FALSE)),""))</f>
        <v/>
      </c>
      <c r="H169" s="1" t="str">
        <f>IF(ISBLANK(C169),"",IF(Hypothèses!$B$3="Oui",F169*(1-G169),F169))</f>
        <v/>
      </c>
    </row>
    <row r="170" spans="1:8" x14ac:dyDescent="0.3">
      <c r="A170" s="2">
        <v>169</v>
      </c>
      <c r="B170" s="9"/>
      <c r="C170" s="7"/>
      <c r="D170" s="11"/>
      <c r="E170" s="1" t="str">
        <f>IF(ISBLANK(C170),"",IF(C170&gt;=Hypothèses!$G$15,Hypothèses!$A$15,IF(C170&gt;=Hypothèses!$G$14,Hypothèses!$A$14,IF(C170&gt;=Hypothèses!$G$13,Hypothèses!$A$13,IF(C170&gt;=Hypothèses!$G$12,Hypothèses!$A$12,IF(C170&gt;=Hypothèses!$G$11,Hypothèses!$A$11,IF(C170&gt;=Hypothèses!$G$10,Hypothèses!$A$10,Hypothèses!$A$9)))))))</f>
        <v/>
      </c>
      <c r="F170" s="1" t="str">
        <f>IF(ISBLANK(C170),"",VLOOKUP(E170,Hypothèses!$A$9:$I$15,9,FALSE))</f>
        <v/>
      </c>
      <c r="G170" s="4" t="str">
        <f>IF(ISBLANK(C170),"",IF(Hypothèses!$B$3="Oui",IF(D170=Liste!$F$2,0%,VLOOKUP(D170,Hypothèses!$A$19:$B$36,2,FALSE)),""))</f>
        <v/>
      </c>
      <c r="H170" s="1" t="str">
        <f>IF(ISBLANK(C170),"",IF(Hypothèses!$B$3="Oui",F170*(1-G170),F170))</f>
        <v/>
      </c>
    </row>
    <row r="171" spans="1:8" x14ac:dyDescent="0.3">
      <c r="A171" s="2">
        <v>170</v>
      </c>
      <c r="B171" s="9"/>
      <c r="C171" s="7"/>
      <c r="D171" s="11"/>
      <c r="E171" s="1" t="str">
        <f>IF(ISBLANK(C171),"",IF(C171&gt;=Hypothèses!$G$15,Hypothèses!$A$15,IF(C171&gt;=Hypothèses!$G$14,Hypothèses!$A$14,IF(C171&gt;=Hypothèses!$G$13,Hypothèses!$A$13,IF(C171&gt;=Hypothèses!$G$12,Hypothèses!$A$12,IF(C171&gt;=Hypothèses!$G$11,Hypothèses!$A$11,IF(C171&gt;=Hypothèses!$G$10,Hypothèses!$A$10,Hypothèses!$A$9)))))))</f>
        <v/>
      </c>
      <c r="F171" s="1" t="str">
        <f>IF(ISBLANK(C171),"",VLOOKUP(E171,Hypothèses!$A$9:$I$15,9,FALSE))</f>
        <v/>
      </c>
      <c r="G171" s="4" t="str">
        <f>IF(ISBLANK(C171),"",IF(Hypothèses!$B$3="Oui",IF(D171=Liste!$F$2,0%,VLOOKUP(D171,Hypothèses!$A$19:$B$36,2,FALSE)),""))</f>
        <v/>
      </c>
      <c r="H171" s="1" t="str">
        <f>IF(ISBLANK(C171),"",IF(Hypothèses!$B$3="Oui",F171*(1-G171),F171))</f>
        <v/>
      </c>
    </row>
    <row r="172" spans="1:8" x14ac:dyDescent="0.3">
      <c r="A172" s="2">
        <v>171</v>
      </c>
      <c r="B172" s="9"/>
      <c r="C172" s="10"/>
      <c r="D172" s="11"/>
      <c r="E172" s="1" t="str">
        <f>IF(ISBLANK(C172),"",IF(C172&gt;=Hypothèses!$G$15,Hypothèses!$A$15,IF(C172&gt;=Hypothèses!$G$14,Hypothèses!$A$14,IF(C172&gt;=Hypothèses!$G$13,Hypothèses!$A$13,IF(C172&gt;=Hypothèses!$G$12,Hypothèses!$A$12,IF(C172&gt;=Hypothèses!$G$11,Hypothèses!$A$11,IF(C172&gt;=Hypothèses!$G$10,Hypothèses!$A$10,Hypothèses!$A$9)))))))</f>
        <v/>
      </c>
      <c r="F172" s="1" t="str">
        <f>IF(ISBLANK(C172),"",VLOOKUP(E172,Hypothèses!$A$9:$I$15,9,FALSE))</f>
        <v/>
      </c>
      <c r="G172" s="4" t="str">
        <f>IF(ISBLANK(C172),"",IF(Hypothèses!$B$3="Oui",IF(D172=Liste!$F$2,0%,VLOOKUP(D172,Hypothèses!$A$19:$B$36,2,FALSE)),""))</f>
        <v/>
      </c>
      <c r="H172" s="1" t="str">
        <f>IF(ISBLANK(C172),"",IF(Hypothèses!$B$3="Oui",F172*(1-G172),F172))</f>
        <v/>
      </c>
    </row>
    <row r="173" spans="1:8" x14ac:dyDescent="0.3">
      <c r="A173" s="2">
        <v>172</v>
      </c>
      <c r="B173" s="9"/>
      <c r="C173" s="7"/>
      <c r="D173" s="11"/>
      <c r="E173" s="1" t="str">
        <f>IF(ISBLANK(C173),"",IF(C173&gt;=Hypothèses!$G$15,Hypothèses!$A$15,IF(C173&gt;=Hypothèses!$G$14,Hypothèses!$A$14,IF(C173&gt;=Hypothèses!$G$13,Hypothèses!$A$13,IF(C173&gt;=Hypothèses!$G$12,Hypothèses!$A$12,IF(C173&gt;=Hypothèses!$G$11,Hypothèses!$A$11,IF(C173&gt;=Hypothèses!$G$10,Hypothèses!$A$10,Hypothèses!$A$9)))))))</f>
        <v/>
      </c>
      <c r="F173" s="1" t="str">
        <f>IF(ISBLANK(C173),"",VLOOKUP(E173,Hypothèses!$A$9:$I$15,9,FALSE))</f>
        <v/>
      </c>
      <c r="G173" s="4" t="str">
        <f>IF(ISBLANK(C173),"",IF(Hypothèses!$B$3="Oui",IF(D173=Liste!$F$2,0%,VLOOKUP(D173,Hypothèses!$A$19:$B$36,2,FALSE)),""))</f>
        <v/>
      </c>
      <c r="H173" s="1" t="str">
        <f>IF(ISBLANK(C173),"",IF(Hypothèses!$B$3="Oui",F173*(1-G173),F173))</f>
        <v/>
      </c>
    </row>
    <row r="174" spans="1:8" x14ac:dyDescent="0.3">
      <c r="A174" s="2">
        <v>173</v>
      </c>
      <c r="B174" s="9"/>
      <c r="C174" s="7"/>
      <c r="D174" s="11"/>
      <c r="E174" s="1" t="str">
        <f>IF(ISBLANK(C174),"",IF(C174&gt;=Hypothèses!$G$15,Hypothèses!$A$15,IF(C174&gt;=Hypothèses!$G$14,Hypothèses!$A$14,IF(C174&gt;=Hypothèses!$G$13,Hypothèses!$A$13,IF(C174&gt;=Hypothèses!$G$12,Hypothèses!$A$12,IF(C174&gt;=Hypothèses!$G$11,Hypothèses!$A$11,IF(C174&gt;=Hypothèses!$G$10,Hypothèses!$A$10,Hypothèses!$A$9)))))))</f>
        <v/>
      </c>
      <c r="F174" s="1" t="str">
        <f>IF(ISBLANK(C174),"",VLOOKUP(E174,Hypothèses!$A$9:$I$15,9,FALSE))</f>
        <v/>
      </c>
      <c r="G174" s="4" t="str">
        <f>IF(ISBLANK(C174),"",IF(Hypothèses!$B$3="Oui",IF(D174=Liste!$F$2,0%,VLOOKUP(D174,Hypothèses!$A$19:$B$36,2,FALSE)),""))</f>
        <v/>
      </c>
      <c r="H174" s="1" t="str">
        <f>IF(ISBLANK(C174),"",IF(Hypothèses!$B$3="Oui",F174*(1-G174),F174))</f>
        <v/>
      </c>
    </row>
    <row r="175" spans="1:8" x14ac:dyDescent="0.3">
      <c r="A175" s="2">
        <v>174</v>
      </c>
      <c r="B175" s="9"/>
      <c r="C175" s="7"/>
      <c r="D175" s="11"/>
      <c r="E175" s="1" t="str">
        <f>IF(ISBLANK(C175),"",IF(C175&gt;=Hypothèses!$G$15,Hypothèses!$A$15,IF(C175&gt;=Hypothèses!$G$14,Hypothèses!$A$14,IF(C175&gt;=Hypothèses!$G$13,Hypothèses!$A$13,IF(C175&gt;=Hypothèses!$G$12,Hypothèses!$A$12,IF(C175&gt;=Hypothèses!$G$11,Hypothèses!$A$11,IF(C175&gt;=Hypothèses!$G$10,Hypothèses!$A$10,Hypothèses!$A$9)))))))</f>
        <v/>
      </c>
      <c r="F175" s="1" t="str">
        <f>IF(ISBLANK(C175),"",VLOOKUP(E175,Hypothèses!$A$9:$I$15,9,FALSE))</f>
        <v/>
      </c>
      <c r="G175" s="4" t="str">
        <f>IF(ISBLANK(C175),"",IF(Hypothèses!$B$3="Oui",IF(D175=Liste!$F$2,0%,VLOOKUP(D175,Hypothèses!$A$19:$B$36,2,FALSE)),""))</f>
        <v/>
      </c>
      <c r="H175" s="1" t="str">
        <f>IF(ISBLANK(C175),"",IF(Hypothèses!$B$3="Oui",F175*(1-G175),F175))</f>
        <v/>
      </c>
    </row>
    <row r="176" spans="1:8" x14ac:dyDescent="0.3">
      <c r="A176" s="2">
        <v>175</v>
      </c>
      <c r="B176" s="9"/>
      <c r="C176" s="7"/>
      <c r="D176" s="11"/>
      <c r="E176" s="1" t="str">
        <f>IF(ISBLANK(C176),"",IF(C176&gt;=Hypothèses!$G$15,Hypothèses!$A$15,IF(C176&gt;=Hypothèses!$G$14,Hypothèses!$A$14,IF(C176&gt;=Hypothèses!$G$13,Hypothèses!$A$13,IF(C176&gt;=Hypothèses!$G$12,Hypothèses!$A$12,IF(C176&gt;=Hypothèses!$G$11,Hypothèses!$A$11,IF(C176&gt;=Hypothèses!$G$10,Hypothèses!$A$10,Hypothèses!$A$9)))))))</f>
        <v/>
      </c>
      <c r="F176" s="1" t="str">
        <f>IF(ISBLANK(C176),"",VLOOKUP(E176,Hypothèses!$A$9:$I$15,9,FALSE))</f>
        <v/>
      </c>
      <c r="G176" s="4" t="str">
        <f>IF(ISBLANK(C176),"",IF(Hypothèses!$B$3="Oui",IF(D176=Liste!$F$2,0%,VLOOKUP(D176,Hypothèses!$A$19:$B$36,2,FALSE)),""))</f>
        <v/>
      </c>
      <c r="H176" s="1" t="str">
        <f>IF(ISBLANK(C176),"",IF(Hypothèses!$B$3="Oui",F176*(1-G176),F176))</f>
        <v/>
      </c>
    </row>
    <row r="177" spans="1:8" x14ac:dyDescent="0.3">
      <c r="A177" s="2">
        <v>176</v>
      </c>
      <c r="B177" s="9"/>
      <c r="C177" s="7"/>
      <c r="D177" s="11"/>
      <c r="E177" s="1" t="str">
        <f>IF(ISBLANK(C177),"",IF(C177&gt;=Hypothèses!$G$15,Hypothèses!$A$15,IF(C177&gt;=Hypothèses!$G$14,Hypothèses!$A$14,IF(C177&gt;=Hypothèses!$G$13,Hypothèses!$A$13,IF(C177&gt;=Hypothèses!$G$12,Hypothèses!$A$12,IF(C177&gt;=Hypothèses!$G$11,Hypothèses!$A$11,IF(C177&gt;=Hypothèses!$G$10,Hypothèses!$A$10,Hypothèses!$A$9)))))))</f>
        <v/>
      </c>
      <c r="F177" s="1" t="str">
        <f>IF(ISBLANK(C177),"",VLOOKUP(E177,Hypothèses!$A$9:$I$15,9,FALSE))</f>
        <v/>
      </c>
      <c r="G177" s="4" t="str">
        <f>IF(ISBLANK(C177),"",IF(Hypothèses!$B$3="Oui",IF(D177=Liste!$F$2,0%,VLOOKUP(D177,Hypothèses!$A$19:$B$36,2,FALSE)),""))</f>
        <v/>
      </c>
      <c r="H177" s="1" t="str">
        <f>IF(ISBLANK(C177),"",IF(Hypothèses!$B$3="Oui",F177*(1-G177),F177))</f>
        <v/>
      </c>
    </row>
    <row r="178" spans="1:8" x14ac:dyDescent="0.3">
      <c r="A178" s="2">
        <v>177</v>
      </c>
      <c r="B178" s="9"/>
      <c r="C178" s="7"/>
      <c r="D178" s="11"/>
      <c r="E178" s="1" t="str">
        <f>IF(ISBLANK(C178),"",IF(C178&gt;=Hypothèses!$G$15,Hypothèses!$A$15,IF(C178&gt;=Hypothèses!$G$14,Hypothèses!$A$14,IF(C178&gt;=Hypothèses!$G$13,Hypothèses!$A$13,IF(C178&gt;=Hypothèses!$G$12,Hypothèses!$A$12,IF(C178&gt;=Hypothèses!$G$11,Hypothèses!$A$11,IF(C178&gt;=Hypothèses!$G$10,Hypothèses!$A$10,Hypothèses!$A$9)))))))</f>
        <v/>
      </c>
      <c r="F178" s="1" t="str">
        <f>IF(ISBLANK(C178),"",VLOOKUP(E178,Hypothèses!$A$9:$I$15,9,FALSE))</f>
        <v/>
      </c>
      <c r="G178" s="4" t="str">
        <f>IF(ISBLANK(C178),"",IF(Hypothèses!$B$3="Oui",IF(D178=Liste!$F$2,0%,VLOOKUP(D178,Hypothèses!$A$19:$B$36,2,FALSE)),""))</f>
        <v/>
      </c>
      <c r="H178" s="1" t="str">
        <f>IF(ISBLANK(C178),"",IF(Hypothèses!$B$3="Oui",F178*(1-G178),F178))</f>
        <v/>
      </c>
    </row>
    <row r="179" spans="1:8" x14ac:dyDescent="0.3">
      <c r="A179" s="2">
        <v>178</v>
      </c>
      <c r="B179" s="9"/>
      <c r="C179" s="7"/>
      <c r="D179" s="11"/>
      <c r="E179" s="1" t="str">
        <f>IF(ISBLANK(C179),"",IF(C179&gt;=Hypothèses!$G$15,Hypothèses!$A$15,IF(C179&gt;=Hypothèses!$G$14,Hypothèses!$A$14,IF(C179&gt;=Hypothèses!$G$13,Hypothèses!$A$13,IF(C179&gt;=Hypothèses!$G$12,Hypothèses!$A$12,IF(C179&gt;=Hypothèses!$G$11,Hypothèses!$A$11,IF(C179&gt;=Hypothèses!$G$10,Hypothèses!$A$10,Hypothèses!$A$9)))))))</f>
        <v/>
      </c>
      <c r="F179" s="1" t="str">
        <f>IF(ISBLANK(C179),"",VLOOKUP(E179,Hypothèses!$A$9:$I$15,9,FALSE))</f>
        <v/>
      </c>
      <c r="G179" s="4" t="str">
        <f>IF(ISBLANK(C179),"",IF(Hypothèses!$B$3="Oui",IF(D179=Liste!$F$2,0%,VLOOKUP(D179,Hypothèses!$A$19:$B$36,2,FALSE)),""))</f>
        <v/>
      </c>
      <c r="H179" s="1" t="str">
        <f>IF(ISBLANK(C179),"",IF(Hypothèses!$B$3="Oui",F179*(1-G179),F179))</f>
        <v/>
      </c>
    </row>
    <row r="180" spans="1:8" x14ac:dyDescent="0.3">
      <c r="A180" s="2">
        <v>179</v>
      </c>
      <c r="B180" s="9"/>
      <c r="C180" s="7"/>
      <c r="D180" s="11"/>
      <c r="E180" s="1" t="str">
        <f>IF(ISBLANK(C180),"",IF(C180&gt;=Hypothèses!$G$15,Hypothèses!$A$15,IF(C180&gt;=Hypothèses!$G$14,Hypothèses!$A$14,IF(C180&gt;=Hypothèses!$G$13,Hypothèses!$A$13,IF(C180&gt;=Hypothèses!$G$12,Hypothèses!$A$12,IF(C180&gt;=Hypothèses!$G$11,Hypothèses!$A$11,IF(C180&gt;=Hypothèses!$G$10,Hypothèses!$A$10,Hypothèses!$A$9)))))))</f>
        <v/>
      </c>
      <c r="F180" s="1" t="str">
        <f>IF(ISBLANK(C180),"",VLOOKUP(E180,Hypothèses!$A$9:$I$15,9,FALSE))</f>
        <v/>
      </c>
      <c r="G180" s="4" t="str">
        <f>IF(ISBLANK(C180),"",IF(Hypothèses!$B$3="Oui",IF(D180=Liste!$F$2,0%,VLOOKUP(D180,Hypothèses!$A$19:$B$36,2,FALSE)),""))</f>
        <v/>
      </c>
      <c r="H180" s="1" t="str">
        <f>IF(ISBLANK(C180),"",IF(Hypothèses!$B$3="Oui",F180*(1-G180),F180))</f>
        <v/>
      </c>
    </row>
    <row r="181" spans="1:8" x14ac:dyDescent="0.3">
      <c r="A181" s="2">
        <v>180</v>
      </c>
      <c r="B181" s="9"/>
      <c r="C181" s="7"/>
      <c r="D181" s="11"/>
      <c r="E181" s="1" t="str">
        <f>IF(ISBLANK(C181),"",IF(C181&gt;=Hypothèses!$G$15,Hypothèses!$A$15,IF(C181&gt;=Hypothèses!$G$14,Hypothèses!$A$14,IF(C181&gt;=Hypothèses!$G$13,Hypothèses!$A$13,IF(C181&gt;=Hypothèses!$G$12,Hypothèses!$A$12,IF(C181&gt;=Hypothèses!$G$11,Hypothèses!$A$11,IF(C181&gt;=Hypothèses!$G$10,Hypothèses!$A$10,Hypothèses!$A$9)))))))</f>
        <v/>
      </c>
      <c r="F181" s="1" t="str">
        <f>IF(ISBLANK(C181),"",VLOOKUP(E181,Hypothèses!$A$9:$I$15,9,FALSE))</f>
        <v/>
      </c>
      <c r="G181" s="4" t="str">
        <f>IF(ISBLANK(C181),"",IF(Hypothèses!$B$3="Oui",IF(D181=Liste!$F$2,0%,VLOOKUP(D181,Hypothèses!$A$19:$B$36,2,FALSE)),""))</f>
        <v/>
      </c>
      <c r="H181" s="1" t="str">
        <f>IF(ISBLANK(C181),"",IF(Hypothèses!$B$3="Oui",F181*(1-G181),F181))</f>
        <v/>
      </c>
    </row>
    <row r="182" spans="1:8" x14ac:dyDescent="0.3">
      <c r="A182" s="2">
        <v>181</v>
      </c>
      <c r="B182" s="9"/>
      <c r="C182" s="7"/>
      <c r="D182" s="11"/>
      <c r="E182" s="1" t="str">
        <f>IF(ISBLANK(C182),"",IF(C182&gt;=Hypothèses!$G$15,Hypothèses!$A$15,IF(C182&gt;=Hypothèses!$G$14,Hypothèses!$A$14,IF(C182&gt;=Hypothèses!$G$13,Hypothèses!$A$13,IF(C182&gt;=Hypothèses!$G$12,Hypothèses!$A$12,IF(C182&gt;=Hypothèses!$G$11,Hypothèses!$A$11,IF(C182&gt;=Hypothèses!$G$10,Hypothèses!$A$10,Hypothèses!$A$9)))))))</f>
        <v/>
      </c>
      <c r="F182" s="1" t="str">
        <f>IF(ISBLANK(C182),"",VLOOKUP(E182,Hypothèses!$A$9:$I$15,9,FALSE))</f>
        <v/>
      </c>
      <c r="G182" s="4" t="str">
        <f>IF(ISBLANK(C182),"",IF(Hypothèses!$B$3="Oui",IF(D182=Liste!$F$2,0%,VLOOKUP(D182,Hypothèses!$A$19:$B$36,2,FALSE)),""))</f>
        <v/>
      </c>
      <c r="H182" s="1" t="str">
        <f>IF(ISBLANK(C182),"",IF(Hypothèses!$B$3="Oui",F182*(1-G182),F182))</f>
        <v/>
      </c>
    </row>
    <row r="183" spans="1:8" x14ac:dyDescent="0.3">
      <c r="A183" s="2">
        <v>182</v>
      </c>
      <c r="B183" s="9"/>
      <c r="C183" s="7"/>
      <c r="D183" s="11"/>
      <c r="E183" s="1" t="str">
        <f>IF(ISBLANK(C183),"",IF(C183&gt;=Hypothèses!$G$15,Hypothèses!$A$15,IF(C183&gt;=Hypothèses!$G$14,Hypothèses!$A$14,IF(C183&gt;=Hypothèses!$G$13,Hypothèses!$A$13,IF(C183&gt;=Hypothèses!$G$12,Hypothèses!$A$12,IF(C183&gt;=Hypothèses!$G$11,Hypothèses!$A$11,IF(C183&gt;=Hypothèses!$G$10,Hypothèses!$A$10,Hypothèses!$A$9)))))))</f>
        <v/>
      </c>
      <c r="F183" s="1" t="str">
        <f>IF(ISBLANK(C183),"",VLOOKUP(E183,Hypothèses!$A$9:$I$15,9,FALSE))</f>
        <v/>
      </c>
      <c r="G183" s="4" t="str">
        <f>IF(ISBLANK(C183),"",IF(Hypothèses!$B$3="Oui",IF(D183=Liste!$F$2,0%,VLOOKUP(D183,Hypothèses!$A$19:$B$36,2,FALSE)),""))</f>
        <v/>
      </c>
      <c r="H183" s="1" t="str">
        <f>IF(ISBLANK(C183),"",IF(Hypothèses!$B$3="Oui",F183*(1-G183),F183))</f>
        <v/>
      </c>
    </row>
    <row r="184" spans="1:8" x14ac:dyDescent="0.3">
      <c r="A184" s="2">
        <v>183</v>
      </c>
      <c r="B184" s="9"/>
      <c r="C184" s="7"/>
      <c r="D184" s="11"/>
      <c r="E184" s="1" t="str">
        <f>IF(ISBLANK(C184),"",IF(C184&gt;=Hypothèses!$G$15,Hypothèses!$A$15,IF(C184&gt;=Hypothèses!$G$14,Hypothèses!$A$14,IF(C184&gt;=Hypothèses!$G$13,Hypothèses!$A$13,IF(C184&gt;=Hypothèses!$G$12,Hypothèses!$A$12,IF(C184&gt;=Hypothèses!$G$11,Hypothèses!$A$11,IF(C184&gt;=Hypothèses!$G$10,Hypothèses!$A$10,Hypothèses!$A$9)))))))</f>
        <v/>
      </c>
      <c r="F184" s="1" t="str">
        <f>IF(ISBLANK(C184),"",VLOOKUP(E184,Hypothèses!$A$9:$I$15,9,FALSE))</f>
        <v/>
      </c>
      <c r="G184" s="4" t="str">
        <f>IF(ISBLANK(C184),"",IF(Hypothèses!$B$3="Oui",IF(D184=Liste!$F$2,0%,VLOOKUP(D184,Hypothèses!$A$19:$B$36,2,FALSE)),""))</f>
        <v/>
      </c>
      <c r="H184" s="1" t="str">
        <f>IF(ISBLANK(C184),"",IF(Hypothèses!$B$3="Oui",F184*(1-G184),F184))</f>
        <v/>
      </c>
    </row>
    <row r="185" spans="1:8" x14ac:dyDescent="0.3">
      <c r="A185" s="2">
        <v>184</v>
      </c>
      <c r="B185" s="9"/>
      <c r="C185" s="7"/>
      <c r="D185" s="11"/>
      <c r="E185" s="1" t="str">
        <f>IF(ISBLANK(C185),"",IF(C185&gt;=Hypothèses!$G$15,Hypothèses!$A$15,IF(C185&gt;=Hypothèses!$G$14,Hypothèses!$A$14,IF(C185&gt;=Hypothèses!$G$13,Hypothèses!$A$13,IF(C185&gt;=Hypothèses!$G$12,Hypothèses!$A$12,IF(C185&gt;=Hypothèses!$G$11,Hypothèses!$A$11,IF(C185&gt;=Hypothèses!$G$10,Hypothèses!$A$10,Hypothèses!$A$9)))))))</f>
        <v/>
      </c>
      <c r="F185" s="1" t="str">
        <f>IF(ISBLANK(C185),"",VLOOKUP(E185,Hypothèses!$A$9:$I$15,9,FALSE))</f>
        <v/>
      </c>
      <c r="G185" s="4" t="str">
        <f>IF(ISBLANK(C185),"",IF(Hypothèses!$B$3="Oui",IF(D185=Liste!$F$2,0%,VLOOKUP(D185,Hypothèses!$A$19:$B$36,2,FALSE)),""))</f>
        <v/>
      </c>
      <c r="H185" s="1" t="str">
        <f>IF(ISBLANK(C185),"",IF(Hypothèses!$B$3="Oui",F185*(1-G185),F185))</f>
        <v/>
      </c>
    </row>
    <row r="186" spans="1:8" x14ac:dyDescent="0.3">
      <c r="A186" s="2">
        <v>185</v>
      </c>
      <c r="B186" s="9"/>
      <c r="C186" s="7"/>
      <c r="D186" s="11"/>
      <c r="E186" s="1" t="str">
        <f>IF(ISBLANK(C186),"",IF(C186&gt;=Hypothèses!$G$15,Hypothèses!$A$15,IF(C186&gt;=Hypothèses!$G$14,Hypothèses!$A$14,IF(C186&gt;=Hypothèses!$G$13,Hypothèses!$A$13,IF(C186&gt;=Hypothèses!$G$12,Hypothèses!$A$12,IF(C186&gt;=Hypothèses!$G$11,Hypothèses!$A$11,IF(C186&gt;=Hypothèses!$G$10,Hypothèses!$A$10,Hypothèses!$A$9)))))))</f>
        <v/>
      </c>
      <c r="F186" s="1" t="str">
        <f>IF(ISBLANK(C186),"",VLOOKUP(E186,Hypothèses!$A$9:$I$15,9,FALSE))</f>
        <v/>
      </c>
      <c r="G186" s="4" t="str">
        <f>IF(ISBLANK(C186),"",IF(Hypothèses!$B$3="Oui",IF(D186=Liste!$F$2,0%,VLOOKUP(D186,Hypothèses!$A$19:$B$36,2,FALSE)),""))</f>
        <v/>
      </c>
      <c r="H186" s="1" t="str">
        <f>IF(ISBLANK(C186),"",IF(Hypothèses!$B$3="Oui",F186*(1-G186),F186))</f>
        <v/>
      </c>
    </row>
    <row r="187" spans="1:8" x14ac:dyDescent="0.3">
      <c r="A187" s="2">
        <v>186</v>
      </c>
      <c r="B187" s="9"/>
      <c r="C187" s="7"/>
      <c r="D187" s="11"/>
      <c r="E187" s="1" t="str">
        <f>IF(ISBLANK(C187),"",IF(C187&gt;=Hypothèses!$G$15,Hypothèses!$A$15,IF(C187&gt;=Hypothèses!$G$14,Hypothèses!$A$14,IF(C187&gt;=Hypothèses!$G$13,Hypothèses!$A$13,IF(C187&gt;=Hypothèses!$G$12,Hypothèses!$A$12,IF(C187&gt;=Hypothèses!$G$11,Hypothèses!$A$11,IF(C187&gt;=Hypothèses!$G$10,Hypothèses!$A$10,Hypothèses!$A$9)))))))</f>
        <v/>
      </c>
      <c r="F187" s="1" t="str">
        <f>IF(ISBLANK(C187),"",VLOOKUP(E187,Hypothèses!$A$9:$I$15,9,FALSE))</f>
        <v/>
      </c>
      <c r="G187" s="4" t="str">
        <f>IF(ISBLANK(C187),"",IF(Hypothèses!$B$3="Oui",IF(D187=Liste!$F$2,0%,VLOOKUP(D187,Hypothèses!$A$19:$B$36,2,FALSE)),""))</f>
        <v/>
      </c>
      <c r="H187" s="1" t="str">
        <f>IF(ISBLANK(C187),"",IF(Hypothèses!$B$3="Oui",F187*(1-G187),F187))</f>
        <v/>
      </c>
    </row>
    <row r="188" spans="1:8" x14ac:dyDescent="0.3">
      <c r="A188" s="2">
        <v>187</v>
      </c>
      <c r="B188" s="9"/>
      <c r="C188" s="10"/>
      <c r="D188" s="11"/>
      <c r="E188" s="1" t="str">
        <f>IF(ISBLANK(C188),"",IF(C188&gt;=Hypothèses!$G$15,Hypothèses!$A$15,IF(C188&gt;=Hypothèses!$G$14,Hypothèses!$A$14,IF(C188&gt;=Hypothèses!$G$13,Hypothèses!$A$13,IF(C188&gt;=Hypothèses!$G$12,Hypothèses!$A$12,IF(C188&gt;=Hypothèses!$G$11,Hypothèses!$A$11,IF(C188&gt;=Hypothèses!$G$10,Hypothèses!$A$10,Hypothèses!$A$9)))))))</f>
        <v/>
      </c>
      <c r="F188" s="1" t="str">
        <f>IF(ISBLANK(C188),"",VLOOKUP(E188,Hypothèses!$A$9:$I$15,9,FALSE))</f>
        <v/>
      </c>
      <c r="G188" s="4" t="str">
        <f>IF(ISBLANK(C188),"",IF(Hypothèses!$B$3="Oui",IF(D188=Liste!$F$2,0%,VLOOKUP(D188,Hypothèses!$A$19:$B$36,2,FALSE)),""))</f>
        <v/>
      </c>
      <c r="H188" s="1" t="str">
        <f>IF(ISBLANK(C188),"",IF(Hypothèses!$B$3="Oui",F188*(1-G188),F188))</f>
        <v/>
      </c>
    </row>
    <row r="189" spans="1:8" x14ac:dyDescent="0.3">
      <c r="A189" s="2">
        <v>188</v>
      </c>
      <c r="B189" s="9"/>
      <c r="C189" s="10"/>
      <c r="D189" s="11"/>
      <c r="E189" s="1" t="str">
        <f>IF(ISBLANK(C189),"",IF(C189&gt;=Hypothèses!$G$15,Hypothèses!$A$15,IF(C189&gt;=Hypothèses!$G$14,Hypothèses!$A$14,IF(C189&gt;=Hypothèses!$G$13,Hypothèses!$A$13,IF(C189&gt;=Hypothèses!$G$12,Hypothèses!$A$12,IF(C189&gt;=Hypothèses!$G$11,Hypothèses!$A$11,IF(C189&gt;=Hypothèses!$G$10,Hypothèses!$A$10,Hypothèses!$A$9)))))))</f>
        <v/>
      </c>
      <c r="F189" s="1" t="str">
        <f>IF(ISBLANK(C189),"",VLOOKUP(E189,Hypothèses!$A$9:$I$15,9,FALSE))</f>
        <v/>
      </c>
      <c r="G189" s="4" t="str">
        <f>IF(ISBLANK(C189),"",IF(Hypothèses!$B$3="Oui",IF(D189=Liste!$F$2,0%,VLOOKUP(D189,Hypothèses!$A$19:$B$36,2,FALSE)),""))</f>
        <v/>
      </c>
      <c r="H189" s="1" t="str">
        <f>IF(ISBLANK(C189),"",IF(Hypothèses!$B$3="Oui",F189*(1-G189),F189))</f>
        <v/>
      </c>
    </row>
    <row r="190" spans="1:8" x14ac:dyDescent="0.3">
      <c r="A190" s="2">
        <v>189</v>
      </c>
      <c r="B190" s="9"/>
      <c r="C190" s="7"/>
      <c r="D190" s="11"/>
      <c r="E190" s="1" t="str">
        <f>IF(ISBLANK(C190),"",IF(C190&gt;=Hypothèses!$G$15,Hypothèses!$A$15,IF(C190&gt;=Hypothèses!$G$14,Hypothèses!$A$14,IF(C190&gt;=Hypothèses!$G$13,Hypothèses!$A$13,IF(C190&gt;=Hypothèses!$G$12,Hypothèses!$A$12,IF(C190&gt;=Hypothèses!$G$11,Hypothèses!$A$11,IF(C190&gt;=Hypothèses!$G$10,Hypothèses!$A$10,Hypothèses!$A$9)))))))</f>
        <v/>
      </c>
      <c r="F190" s="1" t="str">
        <f>IF(ISBLANK(C190),"",VLOOKUP(E190,Hypothèses!$A$9:$I$15,9,FALSE))</f>
        <v/>
      </c>
      <c r="G190" s="4" t="str">
        <f>IF(ISBLANK(C190),"",IF(Hypothèses!$B$3="Oui",IF(D190=Liste!$F$2,0%,VLOOKUP(D190,Hypothèses!$A$19:$B$36,2,FALSE)),""))</f>
        <v/>
      </c>
      <c r="H190" s="1" t="str">
        <f>IF(ISBLANK(C190),"",IF(Hypothèses!$B$3="Oui",F190*(1-G190),F190))</f>
        <v/>
      </c>
    </row>
    <row r="191" spans="1:8" x14ac:dyDescent="0.3">
      <c r="A191" s="2">
        <v>190</v>
      </c>
      <c r="B191" s="9"/>
      <c r="C191" s="7"/>
      <c r="D191" s="11"/>
      <c r="E191" s="1" t="str">
        <f>IF(ISBLANK(C191),"",IF(C191&gt;=Hypothèses!$G$15,Hypothèses!$A$15,IF(C191&gt;=Hypothèses!$G$14,Hypothèses!$A$14,IF(C191&gt;=Hypothèses!$G$13,Hypothèses!$A$13,IF(C191&gt;=Hypothèses!$G$12,Hypothèses!$A$12,IF(C191&gt;=Hypothèses!$G$11,Hypothèses!$A$11,IF(C191&gt;=Hypothèses!$G$10,Hypothèses!$A$10,Hypothèses!$A$9)))))))</f>
        <v/>
      </c>
      <c r="F191" s="1" t="str">
        <f>IF(ISBLANK(C191),"",VLOOKUP(E191,Hypothèses!$A$9:$I$15,9,FALSE))</f>
        <v/>
      </c>
      <c r="G191" s="4" t="str">
        <f>IF(ISBLANK(C191),"",IF(Hypothèses!$B$3="Oui",IF(D191=Liste!$F$2,0%,VLOOKUP(D191,Hypothèses!$A$19:$B$36,2,FALSE)),""))</f>
        <v/>
      </c>
      <c r="H191" s="1" t="str">
        <f>IF(ISBLANK(C191),"",IF(Hypothèses!$B$3="Oui",F191*(1-G191),F191))</f>
        <v/>
      </c>
    </row>
    <row r="192" spans="1:8" x14ac:dyDescent="0.3">
      <c r="A192" s="2">
        <v>191</v>
      </c>
      <c r="B192" s="9"/>
      <c r="C192" s="7"/>
      <c r="D192" s="11"/>
      <c r="E192" s="1" t="str">
        <f>IF(ISBLANK(C192),"",IF(C192&gt;=Hypothèses!$G$15,Hypothèses!$A$15,IF(C192&gt;=Hypothèses!$G$14,Hypothèses!$A$14,IF(C192&gt;=Hypothèses!$G$13,Hypothèses!$A$13,IF(C192&gt;=Hypothèses!$G$12,Hypothèses!$A$12,IF(C192&gt;=Hypothèses!$G$11,Hypothèses!$A$11,IF(C192&gt;=Hypothèses!$G$10,Hypothèses!$A$10,Hypothèses!$A$9)))))))</f>
        <v/>
      </c>
      <c r="F192" s="1" t="str">
        <f>IF(ISBLANK(C192),"",VLOOKUP(E192,Hypothèses!$A$9:$I$15,9,FALSE))</f>
        <v/>
      </c>
      <c r="G192" s="4" t="str">
        <f>IF(ISBLANK(C192),"",IF(Hypothèses!$B$3="Oui",IF(D192=Liste!$F$2,0%,VLOOKUP(D192,Hypothèses!$A$19:$B$36,2,FALSE)),""))</f>
        <v/>
      </c>
      <c r="H192" s="1" t="str">
        <f>IF(ISBLANK(C192),"",IF(Hypothèses!$B$3="Oui",F192*(1-G192),F192))</f>
        <v/>
      </c>
    </row>
    <row r="193" spans="1:8" x14ac:dyDescent="0.3">
      <c r="A193" s="2">
        <v>192</v>
      </c>
      <c r="B193" s="9"/>
      <c r="C193" s="7"/>
      <c r="D193" s="11"/>
      <c r="E193" s="1" t="str">
        <f>IF(ISBLANK(C193),"",IF(C193&gt;=Hypothèses!$G$15,Hypothèses!$A$15,IF(C193&gt;=Hypothèses!$G$14,Hypothèses!$A$14,IF(C193&gt;=Hypothèses!$G$13,Hypothèses!$A$13,IF(C193&gt;=Hypothèses!$G$12,Hypothèses!$A$12,IF(C193&gt;=Hypothèses!$G$11,Hypothèses!$A$11,IF(C193&gt;=Hypothèses!$G$10,Hypothèses!$A$10,Hypothèses!$A$9)))))))</f>
        <v/>
      </c>
      <c r="F193" s="1" t="str">
        <f>IF(ISBLANK(C193),"",VLOOKUP(E193,Hypothèses!$A$9:$I$15,9,FALSE))</f>
        <v/>
      </c>
      <c r="G193" s="4" t="str">
        <f>IF(ISBLANK(C193),"",IF(Hypothèses!$B$3="Oui",IF(D193=Liste!$F$2,0%,VLOOKUP(D193,Hypothèses!$A$19:$B$36,2,FALSE)),""))</f>
        <v/>
      </c>
      <c r="H193" s="1" t="str">
        <f>IF(ISBLANK(C193),"",IF(Hypothèses!$B$3="Oui",F193*(1-G193),F193))</f>
        <v/>
      </c>
    </row>
    <row r="194" spans="1:8" x14ac:dyDescent="0.3">
      <c r="A194" s="2">
        <v>193</v>
      </c>
      <c r="B194" s="9"/>
      <c r="C194" s="7"/>
      <c r="D194" s="11"/>
      <c r="E194" s="1" t="str">
        <f>IF(ISBLANK(C194),"",IF(C194&gt;=Hypothèses!$G$15,Hypothèses!$A$15,IF(C194&gt;=Hypothèses!$G$14,Hypothèses!$A$14,IF(C194&gt;=Hypothèses!$G$13,Hypothèses!$A$13,IF(C194&gt;=Hypothèses!$G$12,Hypothèses!$A$12,IF(C194&gt;=Hypothèses!$G$11,Hypothèses!$A$11,IF(C194&gt;=Hypothèses!$G$10,Hypothèses!$A$10,Hypothèses!$A$9)))))))</f>
        <v/>
      </c>
      <c r="F194" s="1" t="str">
        <f>IF(ISBLANK(C194),"",VLOOKUP(E194,Hypothèses!$A$9:$I$15,9,FALSE))</f>
        <v/>
      </c>
      <c r="G194" s="4" t="str">
        <f>IF(ISBLANK(C194),"",IF(Hypothèses!$B$3="Oui",IF(D194=Liste!$F$2,0%,VLOOKUP(D194,Hypothèses!$A$19:$B$36,2,FALSE)),""))</f>
        <v/>
      </c>
      <c r="H194" s="1" t="str">
        <f>IF(ISBLANK(C194),"",IF(Hypothèses!$B$3="Oui",F194*(1-G194),F194))</f>
        <v/>
      </c>
    </row>
    <row r="195" spans="1:8" x14ac:dyDescent="0.3">
      <c r="A195" s="2">
        <v>194</v>
      </c>
      <c r="B195" s="9"/>
      <c r="C195" s="7"/>
      <c r="D195" s="11"/>
      <c r="E195" s="1" t="str">
        <f>IF(ISBLANK(C195),"",IF(C195&gt;=Hypothèses!$G$15,Hypothèses!$A$15,IF(C195&gt;=Hypothèses!$G$14,Hypothèses!$A$14,IF(C195&gt;=Hypothèses!$G$13,Hypothèses!$A$13,IF(C195&gt;=Hypothèses!$G$12,Hypothèses!$A$12,IF(C195&gt;=Hypothèses!$G$11,Hypothèses!$A$11,IF(C195&gt;=Hypothèses!$G$10,Hypothèses!$A$10,Hypothèses!$A$9)))))))</f>
        <v/>
      </c>
      <c r="F195" s="1" t="str">
        <f>IF(ISBLANK(C195),"",VLOOKUP(E195,Hypothèses!$A$9:$I$15,9,FALSE))</f>
        <v/>
      </c>
      <c r="G195" s="4" t="str">
        <f>IF(ISBLANK(C195),"",IF(Hypothèses!$B$3="Oui",IF(D195=Liste!$F$2,0%,VLOOKUP(D195,Hypothèses!$A$19:$B$36,2,FALSE)),""))</f>
        <v/>
      </c>
      <c r="H195" s="1" t="str">
        <f>IF(ISBLANK(C195),"",IF(Hypothèses!$B$3="Oui",F195*(1-G195),F195))</f>
        <v/>
      </c>
    </row>
    <row r="196" spans="1:8" x14ac:dyDescent="0.3">
      <c r="A196" s="2">
        <v>195</v>
      </c>
      <c r="B196" s="9"/>
      <c r="C196" s="7"/>
      <c r="D196" s="11"/>
      <c r="E196" s="1" t="str">
        <f>IF(ISBLANK(C196),"",IF(C196&gt;=Hypothèses!$G$15,Hypothèses!$A$15,IF(C196&gt;=Hypothèses!$G$14,Hypothèses!$A$14,IF(C196&gt;=Hypothèses!$G$13,Hypothèses!$A$13,IF(C196&gt;=Hypothèses!$G$12,Hypothèses!$A$12,IF(C196&gt;=Hypothèses!$G$11,Hypothèses!$A$11,IF(C196&gt;=Hypothèses!$G$10,Hypothèses!$A$10,Hypothèses!$A$9)))))))</f>
        <v/>
      </c>
      <c r="F196" s="1" t="str">
        <f>IF(ISBLANK(C196),"",VLOOKUP(E196,Hypothèses!$A$9:$I$15,9,FALSE))</f>
        <v/>
      </c>
      <c r="G196" s="4" t="str">
        <f>IF(ISBLANK(C196),"",IF(Hypothèses!$B$3="Oui",IF(D196=Liste!$F$2,0%,VLOOKUP(D196,Hypothèses!$A$19:$B$36,2,FALSE)),""))</f>
        <v/>
      </c>
      <c r="H196" s="1" t="str">
        <f>IF(ISBLANK(C196),"",IF(Hypothèses!$B$3="Oui",F196*(1-G196),F196))</f>
        <v/>
      </c>
    </row>
    <row r="197" spans="1:8" x14ac:dyDescent="0.3">
      <c r="A197" s="2">
        <v>196</v>
      </c>
      <c r="B197" s="9"/>
      <c r="C197" s="7"/>
      <c r="D197" s="11"/>
      <c r="E197" s="1" t="str">
        <f>IF(ISBLANK(C197),"",IF(C197&gt;=Hypothèses!$G$15,Hypothèses!$A$15,IF(C197&gt;=Hypothèses!$G$14,Hypothèses!$A$14,IF(C197&gt;=Hypothèses!$G$13,Hypothèses!$A$13,IF(C197&gt;=Hypothèses!$G$12,Hypothèses!$A$12,IF(C197&gt;=Hypothèses!$G$11,Hypothèses!$A$11,IF(C197&gt;=Hypothèses!$G$10,Hypothèses!$A$10,Hypothèses!$A$9)))))))</f>
        <v/>
      </c>
      <c r="F197" s="1" t="str">
        <f>IF(ISBLANK(C197),"",VLOOKUP(E197,Hypothèses!$A$9:$I$15,9,FALSE))</f>
        <v/>
      </c>
      <c r="G197" s="4" t="str">
        <f>IF(ISBLANK(C197),"",IF(Hypothèses!$B$3="Oui",IF(D197=Liste!$F$2,0%,VLOOKUP(D197,Hypothèses!$A$19:$B$36,2,FALSE)),""))</f>
        <v/>
      </c>
      <c r="H197" s="1" t="str">
        <f>IF(ISBLANK(C197),"",IF(Hypothèses!$B$3="Oui",F197*(1-G197),F197))</f>
        <v/>
      </c>
    </row>
    <row r="198" spans="1:8" x14ac:dyDescent="0.3">
      <c r="A198" s="2">
        <v>197</v>
      </c>
      <c r="B198" s="9"/>
      <c r="C198" s="7"/>
      <c r="D198" s="11"/>
      <c r="E198" s="1" t="str">
        <f>IF(ISBLANK(C198),"",IF(C198&gt;=Hypothèses!$G$15,Hypothèses!$A$15,IF(C198&gt;=Hypothèses!$G$14,Hypothèses!$A$14,IF(C198&gt;=Hypothèses!$G$13,Hypothèses!$A$13,IF(C198&gt;=Hypothèses!$G$12,Hypothèses!$A$12,IF(C198&gt;=Hypothèses!$G$11,Hypothèses!$A$11,IF(C198&gt;=Hypothèses!$G$10,Hypothèses!$A$10,Hypothèses!$A$9)))))))</f>
        <v/>
      </c>
      <c r="F198" s="1" t="str">
        <f>IF(ISBLANK(C198),"",VLOOKUP(E198,Hypothèses!$A$9:$I$15,9,FALSE))</f>
        <v/>
      </c>
      <c r="G198" s="4" t="str">
        <f>IF(ISBLANK(C198),"",IF(Hypothèses!$B$3="Oui",IF(D198=Liste!$F$2,0%,VLOOKUP(D198,Hypothèses!$A$19:$B$36,2,FALSE)),""))</f>
        <v/>
      </c>
      <c r="H198" s="1" t="str">
        <f>IF(ISBLANK(C198),"",IF(Hypothèses!$B$3="Oui",F198*(1-G198),F198))</f>
        <v/>
      </c>
    </row>
    <row r="199" spans="1:8" x14ac:dyDescent="0.3">
      <c r="A199" s="2">
        <v>198</v>
      </c>
      <c r="B199" s="9"/>
      <c r="C199" s="7"/>
      <c r="D199" s="11"/>
      <c r="E199" s="1" t="str">
        <f>IF(ISBLANK(C199),"",IF(C199&gt;=Hypothèses!$G$15,Hypothèses!$A$15,IF(C199&gt;=Hypothèses!$G$14,Hypothèses!$A$14,IF(C199&gt;=Hypothèses!$G$13,Hypothèses!$A$13,IF(C199&gt;=Hypothèses!$G$12,Hypothèses!$A$12,IF(C199&gt;=Hypothèses!$G$11,Hypothèses!$A$11,IF(C199&gt;=Hypothèses!$G$10,Hypothèses!$A$10,Hypothèses!$A$9)))))))</f>
        <v/>
      </c>
      <c r="F199" s="1" t="str">
        <f>IF(ISBLANK(C199),"",VLOOKUP(E199,Hypothèses!$A$9:$I$15,9,FALSE))</f>
        <v/>
      </c>
      <c r="G199" s="4" t="str">
        <f>IF(ISBLANK(C199),"",IF(Hypothèses!$B$3="Oui",IF(D199=Liste!$F$2,0%,VLOOKUP(D199,Hypothèses!$A$19:$B$36,2,FALSE)),""))</f>
        <v/>
      </c>
      <c r="H199" s="1" t="str">
        <f>IF(ISBLANK(C199),"",IF(Hypothèses!$B$3="Oui",F199*(1-G199),F199))</f>
        <v/>
      </c>
    </row>
    <row r="200" spans="1:8" x14ac:dyDescent="0.3">
      <c r="A200" s="2">
        <v>199</v>
      </c>
      <c r="B200" s="9"/>
      <c r="C200" s="7"/>
      <c r="D200" s="11"/>
      <c r="E200" s="1" t="str">
        <f>IF(ISBLANK(C200),"",IF(C200&gt;=Hypothèses!$G$15,Hypothèses!$A$15,IF(C200&gt;=Hypothèses!$G$14,Hypothèses!$A$14,IF(C200&gt;=Hypothèses!$G$13,Hypothèses!$A$13,IF(C200&gt;=Hypothèses!$G$12,Hypothèses!$A$12,IF(C200&gt;=Hypothèses!$G$11,Hypothèses!$A$11,IF(C200&gt;=Hypothèses!$G$10,Hypothèses!$A$10,Hypothèses!$A$9)))))))</f>
        <v/>
      </c>
      <c r="F200" s="1" t="str">
        <f>IF(ISBLANK(C200),"",VLOOKUP(E200,Hypothèses!$A$9:$I$15,9,FALSE))</f>
        <v/>
      </c>
      <c r="G200" s="4" t="str">
        <f>IF(ISBLANK(C200),"",IF(Hypothèses!$B$3="Oui",IF(D200=Liste!$F$2,0%,VLOOKUP(D200,Hypothèses!$A$19:$B$36,2,FALSE)),""))</f>
        <v/>
      </c>
      <c r="H200" s="1" t="str">
        <f>IF(ISBLANK(C200),"",IF(Hypothèses!$B$3="Oui",F200*(1-G200),F200))</f>
        <v/>
      </c>
    </row>
    <row r="201" spans="1:8" x14ac:dyDescent="0.3">
      <c r="A201" s="2">
        <v>200</v>
      </c>
      <c r="B201" s="9"/>
      <c r="C201" s="7"/>
      <c r="D201" s="11"/>
      <c r="E201" s="1" t="str">
        <f>IF(ISBLANK(C201),"",IF(C201&gt;=Hypothèses!$G$15,Hypothèses!$A$15,IF(C201&gt;=Hypothèses!$G$14,Hypothèses!$A$14,IF(C201&gt;=Hypothèses!$G$13,Hypothèses!$A$13,IF(C201&gt;=Hypothèses!$G$12,Hypothèses!$A$12,IF(C201&gt;=Hypothèses!$G$11,Hypothèses!$A$11,IF(C201&gt;=Hypothèses!$G$10,Hypothèses!$A$10,Hypothèses!$A$9)))))))</f>
        <v/>
      </c>
      <c r="F201" s="1" t="str">
        <f>IF(ISBLANK(C201),"",VLOOKUP(E201,Hypothèses!$A$9:$I$15,9,FALSE))</f>
        <v/>
      </c>
      <c r="G201" s="4" t="str">
        <f>IF(ISBLANK(C201),"",IF(Hypothèses!$B$3="Oui",IF(D201=Liste!$F$2,0%,VLOOKUP(D201,Hypothèses!$A$19:$B$36,2,FALSE)),""))</f>
        <v/>
      </c>
      <c r="H201" s="1" t="str">
        <f>IF(ISBLANK(C201),"",IF(Hypothèses!$B$3="Oui",F201*(1-G201),F201))</f>
        <v/>
      </c>
    </row>
    <row r="202" spans="1:8" x14ac:dyDescent="0.3">
      <c r="A202" s="2">
        <v>201</v>
      </c>
      <c r="B202" s="9"/>
      <c r="C202" s="7"/>
      <c r="D202" s="11"/>
      <c r="E202" s="1" t="str">
        <f>IF(ISBLANK(C202),"",IF(C202&gt;=Hypothèses!$G$15,Hypothèses!$A$15,IF(C202&gt;=Hypothèses!$G$14,Hypothèses!$A$14,IF(C202&gt;=Hypothèses!$G$13,Hypothèses!$A$13,IF(C202&gt;=Hypothèses!$G$12,Hypothèses!$A$12,IF(C202&gt;=Hypothèses!$G$11,Hypothèses!$A$11,IF(C202&gt;=Hypothèses!$G$10,Hypothèses!$A$10,Hypothèses!$A$9)))))))</f>
        <v/>
      </c>
      <c r="F202" s="1" t="str">
        <f>IF(ISBLANK(C202),"",VLOOKUP(E202,Hypothèses!$A$9:$I$15,9,FALSE))</f>
        <v/>
      </c>
      <c r="G202" s="4" t="str">
        <f>IF(ISBLANK(C202),"",IF(Hypothèses!$B$3="Oui",IF(D202=Liste!$F$2,0%,VLOOKUP(D202,Hypothèses!$A$19:$B$36,2,FALSE)),""))</f>
        <v/>
      </c>
      <c r="H202" s="1" t="str">
        <f>IF(ISBLANK(C202),"",IF(Hypothèses!$B$3="Oui",F202*(1-G202),F202))</f>
        <v/>
      </c>
    </row>
    <row r="203" spans="1:8" x14ac:dyDescent="0.3">
      <c r="A203" s="2">
        <v>202</v>
      </c>
      <c r="B203" s="9"/>
      <c r="C203" s="7"/>
      <c r="D203" s="11"/>
      <c r="E203" s="1" t="str">
        <f>IF(ISBLANK(C203),"",IF(C203&gt;=Hypothèses!$G$15,Hypothèses!$A$15,IF(C203&gt;=Hypothèses!$G$14,Hypothèses!$A$14,IF(C203&gt;=Hypothèses!$G$13,Hypothèses!$A$13,IF(C203&gt;=Hypothèses!$G$12,Hypothèses!$A$12,IF(C203&gt;=Hypothèses!$G$11,Hypothèses!$A$11,IF(C203&gt;=Hypothèses!$G$10,Hypothèses!$A$10,Hypothèses!$A$9)))))))</f>
        <v/>
      </c>
      <c r="F203" s="1" t="str">
        <f>IF(ISBLANK(C203),"",VLOOKUP(E203,Hypothèses!$A$9:$I$15,9,FALSE))</f>
        <v/>
      </c>
      <c r="G203" s="4" t="str">
        <f>IF(ISBLANK(C203),"",IF(Hypothèses!$B$3="Oui",IF(D203=Liste!$F$2,0%,VLOOKUP(D203,Hypothèses!$A$19:$B$36,2,FALSE)),""))</f>
        <v/>
      </c>
      <c r="H203" s="1" t="str">
        <f>IF(ISBLANK(C203),"",IF(Hypothèses!$B$3="Oui",F203*(1-G203),F203))</f>
        <v/>
      </c>
    </row>
    <row r="204" spans="1:8" x14ac:dyDescent="0.3">
      <c r="A204" s="2">
        <v>203</v>
      </c>
      <c r="B204" s="9"/>
      <c r="C204" s="7"/>
      <c r="D204" s="11"/>
      <c r="E204" s="1" t="str">
        <f>IF(ISBLANK(C204),"",IF(C204&gt;=Hypothèses!$G$15,Hypothèses!$A$15,IF(C204&gt;=Hypothèses!$G$14,Hypothèses!$A$14,IF(C204&gt;=Hypothèses!$G$13,Hypothèses!$A$13,IF(C204&gt;=Hypothèses!$G$12,Hypothèses!$A$12,IF(C204&gt;=Hypothèses!$G$11,Hypothèses!$A$11,IF(C204&gt;=Hypothèses!$G$10,Hypothèses!$A$10,Hypothèses!$A$9)))))))</f>
        <v/>
      </c>
      <c r="F204" s="1" t="str">
        <f>IF(ISBLANK(C204),"",VLOOKUP(E204,Hypothèses!$A$9:$I$15,9,FALSE))</f>
        <v/>
      </c>
      <c r="G204" s="4" t="str">
        <f>IF(ISBLANK(C204),"",IF(Hypothèses!$B$3="Oui",IF(D204=Liste!$F$2,0%,VLOOKUP(D204,Hypothèses!$A$19:$B$36,2,FALSE)),""))</f>
        <v/>
      </c>
      <c r="H204" s="1" t="str">
        <f>IF(ISBLANK(C204),"",IF(Hypothèses!$B$3="Oui",F204*(1-G204),F204))</f>
        <v/>
      </c>
    </row>
    <row r="205" spans="1:8" x14ac:dyDescent="0.3">
      <c r="A205" s="2">
        <v>204</v>
      </c>
      <c r="B205" s="9"/>
      <c r="C205" s="7"/>
      <c r="D205" s="11"/>
      <c r="E205" s="1" t="str">
        <f>IF(ISBLANK(C205),"",IF(C205&gt;=Hypothèses!$G$15,Hypothèses!$A$15,IF(C205&gt;=Hypothèses!$G$14,Hypothèses!$A$14,IF(C205&gt;=Hypothèses!$G$13,Hypothèses!$A$13,IF(C205&gt;=Hypothèses!$G$12,Hypothèses!$A$12,IF(C205&gt;=Hypothèses!$G$11,Hypothèses!$A$11,IF(C205&gt;=Hypothèses!$G$10,Hypothèses!$A$10,Hypothèses!$A$9)))))))</f>
        <v/>
      </c>
      <c r="F205" s="1" t="str">
        <f>IF(ISBLANK(C205),"",VLOOKUP(E205,Hypothèses!$A$9:$I$15,9,FALSE))</f>
        <v/>
      </c>
      <c r="G205" s="4" t="str">
        <f>IF(ISBLANK(C205),"",IF(Hypothèses!$B$3="Oui",IF(D205=Liste!$F$2,0%,VLOOKUP(D205,Hypothèses!$A$19:$B$36,2,FALSE)),""))</f>
        <v/>
      </c>
      <c r="H205" s="1" t="str">
        <f>IF(ISBLANK(C205),"",IF(Hypothèses!$B$3="Oui",F205*(1-G205),F205))</f>
        <v/>
      </c>
    </row>
    <row r="206" spans="1:8" x14ac:dyDescent="0.3">
      <c r="A206" s="2">
        <v>205</v>
      </c>
      <c r="B206" s="9"/>
      <c r="C206" s="7"/>
      <c r="D206" s="11"/>
      <c r="E206" s="1" t="str">
        <f>IF(ISBLANK(C206),"",IF(C206&gt;=Hypothèses!$G$15,Hypothèses!$A$15,IF(C206&gt;=Hypothèses!$G$14,Hypothèses!$A$14,IF(C206&gt;=Hypothèses!$G$13,Hypothèses!$A$13,IF(C206&gt;=Hypothèses!$G$12,Hypothèses!$A$12,IF(C206&gt;=Hypothèses!$G$11,Hypothèses!$A$11,IF(C206&gt;=Hypothèses!$G$10,Hypothèses!$A$10,Hypothèses!$A$9)))))))</f>
        <v/>
      </c>
      <c r="F206" s="1" t="str">
        <f>IF(ISBLANK(C206),"",VLOOKUP(E206,Hypothèses!$A$9:$I$15,9,FALSE))</f>
        <v/>
      </c>
      <c r="G206" s="4" t="str">
        <f>IF(ISBLANK(C206),"",IF(Hypothèses!$B$3="Oui",IF(D206=Liste!$F$2,0%,VLOOKUP(D206,Hypothèses!$A$19:$B$36,2,FALSE)),""))</f>
        <v/>
      </c>
      <c r="H206" s="1" t="str">
        <f>IF(ISBLANK(C206),"",IF(Hypothèses!$B$3="Oui",F206*(1-G206),F206))</f>
        <v/>
      </c>
    </row>
    <row r="207" spans="1:8" x14ac:dyDescent="0.3">
      <c r="A207" s="2">
        <v>206</v>
      </c>
      <c r="B207" s="9"/>
      <c r="C207" s="7"/>
      <c r="D207" s="11"/>
      <c r="E207" s="1" t="str">
        <f>IF(ISBLANK(C207),"",IF(C207&gt;=Hypothèses!$G$15,Hypothèses!$A$15,IF(C207&gt;=Hypothèses!$G$14,Hypothèses!$A$14,IF(C207&gt;=Hypothèses!$G$13,Hypothèses!$A$13,IF(C207&gt;=Hypothèses!$G$12,Hypothèses!$A$12,IF(C207&gt;=Hypothèses!$G$11,Hypothèses!$A$11,IF(C207&gt;=Hypothèses!$G$10,Hypothèses!$A$10,Hypothèses!$A$9)))))))</f>
        <v/>
      </c>
      <c r="F207" s="1" t="str">
        <f>IF(ISBLANK(C207),"",VLOOKUP(E207,Hypothèses!$A$9:$I$15,9,FALSE))</f>
        <v/>
      </c>
      <c r="G207" s="4" t="str">
        <f>IF(ISBLANK(C207),"",IF(Hypothèses!$B$3="Oui",IF(D207=Liste!$F$2,0%,VLOOKUP(D207,Hypothèses!$A$19:$B$36,2,FALSE)),""))</f>
        <v/>
      </c>
      <c r="H207" s="1" t="str">
        <f>IF(ISBLANK(C207),"",IF(Hypothèses!$B$3="Oui",F207*(1-G207),F207))</f>
        <v/>
      </c>
    </row>
    <row r="208" spans="1:8" x14ac:dyDescent="0.3">
      <c r="A208" s="2">
        <v>207</v>
      </c>
      <c r="B208" s="9"/>
      <c r="C208" s="7"/>
      <c r="D208" s="11"/>
      <c r="E208" s="1" t="str">
        <f>IF(ISBLANK(C208),"",IF(C208&gt;=Hypothèses!$G$15,Hypothèses!$A$15,IF(C208&gt;=Hypothèses!$G$14,Hypothèses!$A$14,IF(C208&gt;=Hypothèses!$G$13,Hypothèses!$A$13,IF(C208&gt;=Hypothèses!$G$12,Hypothèses!$A$12,IF(C208&gt;=Hypothèses!$G$11,Hypothèses!$A$11,IF(C208&gt;=Hypothèses!$G$10,Hypothèses!$A$10,Hypothèses!$A$9)))))))</f>
        <v/>
      </c>
      <c r="F208" s="1" t="str">
        <f>IF(ISBLANK(C208),"",VLOOKUP(E208,Hypothèses!$A$9:$I$15,9,FALSE))</f>
        <v/>
      </c>
      <c r="G208" s="4" t="str">
        <f>IF(ISBLANK(C208),"",IF(Hypothèses!$B$3="Oui",IF(D208=Liste!$F$2,0%,VLOOKUP(D208,Hypothèses!$A$19:$B$36,2,FALSE)),""))</f>
        <v/>
      </c>
      <c r="H208" s="1" t="str">
        <f>IF(ISBLANK(C208),"",IF(Hypothèses!$B$3="Oui",F208*(1-G208),F208))</f>
        <v/>
      </c>
    </row>
    <row r="209" spans="1:8" x14ac:dyDescent="0.3">
      <c r="A209" s="2">
        <v>208</v>
      </c>
      <c r="B209" s="9"/>
      <c r="C209" s="10"/>
      <c r="D209" s="11"/>
      <c r="E209" s="1" t="str">
        <f>IF(ISBLANK(C209),"",IF(C209&gt;=Hypothèses!$G$15,Hypothèses!$A$15,IF(C209&gt;=Hypothèses!$G$14,Hypothèses!$A$14,IF(C209&gt;=Hypothèses!$G$13,Hypothèses!$A$13,IF(C209&gt;=Hypothèses!$G$12,Hypothèses!$A$12,IF(C209&gt;=Hypothèses!$G$11,Hypothèses!$A$11,IF(C209&gt;=Hypothèses!$G$10,Hypothèses!$A$10,Hypothèses!$A$9)))))))</f>
        <v/>
      </c>
      <c r="F209" s="1" t="str">
        <f>IF(ISBLANK(C209),"",VLOOKUP(E209,Hypothèses!$A$9:$I$15,9,FALSE))</f>
        <v/>
      </c>
      <c r="G209" s="4" t="str">
        <f>IF(ISBLANK(C209),"",IF(Hypothèses!$B$3="Oui",IF(D209=Liste!$F$2,0%,VLOOKUP(D209,Hypothèses!$A$19:$B$36,2,FALSE)),""))</f>
        <v/>
      </c>
      <c r="H209" s="1" t="str">
        <f>IF(ISBLANK(C209),"",IF(Hypothèses!$B$3="Oui",F209*(1-G209),F209))</f>
        <v/>
      </c>
    </row>
    <row r="210" spans="1:8" x14ac:dyDescent="0.3">
      <c r="A210" s="2">
        <v>209</v>
      </c>
      <c r="B210" s="9"/>
      <c r="C210" s="7"/>
      <c r="D210" s="11"/>
      <c r="E210" s="1" t="str">
        <f>IF(ISBLANK(C210),"",IF(C210&gt;=Hypothèses!$G$15,Hypothèses!$A$15,IF(C210&gt;=Hypothèses!$G$14,Hypothèses!$A$14,IF(C210&gt;=Hypothèses!$G$13,Hypothèses!$A$13,IF(C210&gt;=Hypothèses!$G$12,Hypothèses!$A$12,IF(C210&gt;=Hypothèses!$G$11,Hypothèses!$A$11,IF(C210&gt;=Hypothèses!$G$10,Hypothèses!$A$10,Hypothèses!$A$9)))))))</f>
        <v/>
      </c>
      <c r="F210" s="1" t="str">
        <f>IF(ISBLANK(C210),"",VLOOKUP(E210,Hypothèses!$A$9:$I$15,9,FALSE))</f>
        <v/>
      </c>
      <c r="G210" s="4" t="str">
        <f>IF(ISBLANK(C210),"",IF(Hypothèses!$B$3="Oui",IF(D210=Liste!$F$2,0%,VLOOKUP(D210,Hypothèses!$A$19:$B$36,2,FALSE)),""))</f>
        <v/>
      </c>
      <c r="H210" s="1" t="str">
        <f>IF(ISBLANK(C210),"",IF(Hypothèses!$B$3="Oui",F210*(1-G210),F210))</f>
        <v/>
      </c>
    </row>
    <row r="211" spans="1:8" x14ac:dyDescent="0.3">
      <c r="A211" s="2">
        <v>210</v>
      </c>
      <c r="B211" s="9"/>
      <c r="C211" s="10"/>
      <c r="D211" s="11"/>
      <c r="E211" s="1" t="str">
        <f>IF(ISBLANK(C211),"",IF(C211&gt;=Hypothèses!$G$15,Hypothèses!$A$15,IF(C211&gt;=Hypothèses!$G$14,Hypothèses!$A$14,IF(C211&gt;=Hypothèses!$G$13,Hypothèses!$A$13,IF(C211&gt;=Hypothèses!$G$12,Hypothèses!$A$12,IF(C211&gt;=Hypothèses!$G$11,Hypothèses!$A$11,IF(C211&gt;=Hypothèses!$G$10,Hypothèses!$A$10,Hypothèses!$A$9)))))))</f>
        <v/>
      </c>
      <c r="F211" s="1" t="str">
        <f>IF(ISBLANK(C211),"",VLOOKUP(E211,Hypothèses!$A$9:$I$15,9,FALSE))</f>
        <v/>
      </c>
      <c r="G211" s="4" t="str">
        <f>IF(ISBLANK(C211),"",IF(Hypothèses!$B$3="Oui",IF(D211=Liste!$F$2,0%,VLOOKUP(D211,Hypothèses!$A$19:$B$36,2,FALSE)),""))</f>
        <v/>
      </c>
      <c r="H211" s="1" t="str">
        <f>IF(ISBLANK(C211),"",IF(Hypothèses!$B$3="Oui",F211*(1-G211),F211))</f>
        <v/>
      </c>
    </row>
    <row r="212" spans="1:8" x14ac:dyDescent="0.3">
      <c r="A212" s="2">
        <v>211</v>
      </c>
      <c r="B212" s="9"/>
      <c r="C212" s="7"/>
      <c r="D212" s="11"/>
      <c r="E212" s="1" t="str">
        <f>IF(ISBLANK(C212),"",IF(C212&gt;=Hypothèses!$G$15,Hypothèses!$A$15,IF(C212&gt;=Hypothèses!$G$14,Hypothèses!$A$14,IF(C212&gt;=Hypothèses!$G$13,Hypothèses!$A$13,IF(C212&gt;=Hypothèses!$G$12,Hypothèses!$A$12,IF(C212&gt;=Hypothèses!$G$11,Hypothèses!$A$11,IF(C212&gt;=Hypothèses!$G$10,Hypothèses!$A$10,Hypothèses!$A$9)))))))</f>
        <v/>
      </c>
      <c r="F212" s="1" t="str">
        <f>IF(ISBLANK(C212),"",VLOOKUP(E212,Hypothèses!$A$9:$I$15,9,FALSE))</f>
        <v/>
      </c>
      <c r="G212" s="4" t="str">
        <f>IF(ISBLANK(C212),"",IF(Hypothèses!$B$3="Oui",IF(D212=Liste!$F$2,0%,VLOOKUP(D212,Hypothèses!$A$19:$B$36,2,FALSE)),""))</f>
        <v/>
      </c>
      <c r="H212" s="1" t="str">
        <f>IF(ISBLANK(C212),"",IF(Hypothèses!$B$3="Oui",F212*(1-G212),F212))</f>
        <v/>
      </c>
    </row>
    <row r="213" spans="1:8" x14ac:dyDescent="0.3">
      <c r="A213" s="2">
        <v>212</v>
      </c>
      <c r="B213" s="9"/>
      <c r="C213" s="7"/>
      <c r="D213" s="11"/>
      <c r="E213" s="1" t="str">
        <f>IF(ISBLANK(C213),"",IF(C213&gt;=Hypothèses!$G$15,Hypothèses!$A$15,IF(C213&gt;=Hypothèses!$G$14,Hypothèses!$A$14,IF(C213&gt;=Hypothèses!$G$13,Hypothèses!$A$13,IF(C213&gt;=Hypothèses!$G$12,Hypothèses!$A$12,IF(C213&gt;=Hypothèses!$G$11,Hypothèses!$A$11,IF(C213&gt;=Hypothèses!$G$10,Hypothèses!$A$10,Hypothèses!$A$9)))))))</f>
        <v/>
      </c>
      <c r="F213" s="1" t="str">
        <f>IF(ISBLANK(C213),"",VLOOKUP(E213,Hypothèses!$A$9:$I$15,9,FALSE))</f>
        <v/>
      </c>
      <c r="G213" s="4" t="str">
        <f>IF(ISBLANK(C213),"",IF(Hypothèses!$B$3="Oui",IF(D213=Liste!$F$2,0%,VLOOKUP(D213,Hypothèses!$A$19:$B$36,2,FALSE)),""))</f>
        <v/>
      </c>
      <c r="H213" s="1" t="str">
        <f>IF(ISBLANK(C213),"",IF(Hypothèses!$B$3="Oui",F213*(1-G213),F213))</f>
        <v/>
      </c>
    </row>
    <row r="214" spans="1:8" x14ac:dyDescent="0.3">
      <c r="A214" s="2">
        <v>213</v>
      </c>
      <c r="B214" s="9"/>
      <c r="C214" s="7"/>
      <c r="D214" s="11"/>
      <c r="E214" s="1" t="str">
        <f>IF(ISBLANK(C214),"",IF(C214&gt;=Hypothèses!$G$15,Hypothèses!$A$15,IF(C214&gt;=Hypothèses!$G$14,Hypothèses!$A$14,IF(C214&gt;=Hypothèses!$G$13,Hypothèses!$A$13,IF(C214&gt;=Hypothèses!$G$12,Hypothèses!$A$12,IF(C214&gt;=Hypothèses!$G$11,Hypothèses!$A$11,IF(C214&gt;=Hypothèses!$G$10,Hypothèses!$A$10,Hypothèses!$A$9)))))))</f>
        <v/>
      </c>
      <c r="F214" s="1" t="str">
        <f>IF(ISBLANK(C214),"",VLOOKUP(E214,Hypothèses!$A$9:$I$15,9,FALSE))</f>
        <v/>
      </c>
      <c r="G214" s="4" t="str">
        <f>IF(ISBLANK(C214),"",IF(Hypothèses!$B$3="Oui",IF(D214=Liste!$F$2,0%,VLOOKUP(D214,Hypothèses!$A$19:$B$36,2,FALSE)),""))</f>
        <v/>
      </c>
      <c r="H214" s="1" t="str">
        <f>IF(ISBLANK(C214),"",IF(Hypothèses!$B$3="Oui",F214*(1-G214),F214))</f>
        <v/>
      </c>
    </row>
    <row r="215" spans="1:8" x14ac:dyDescent="0.3">
      <c r="A215" s="2">
        <v>214</v>
      </c>
      <c r="B215" s="9"/>
      <c r="C215" s="7"/>
      <c r="D215" s="11"/>
      <c r="E215" s="1" t="str">
        <f>IF(ISBLANK(C215),"",IF(C215&gt;=Hypothèses!$G$15,Hypothèses!$A$15,IF(C215&gt;=Hypothèses!$G$14,Hypothèses!$A$14,IF(C215&gt;=Hypothèses!$G$13,Hypothèses!$A$13,IF(C215&gt;=Hypothèses!$G$12,Hypothèses!$A$12,IF(C215&gt;=Hypothèses!$G$11,Hypothèses!$A$11,IF(C215&gt;=Hypothèses!$G$10,Hypothèses!$A$10,Hypothèses!$A$9)))))))</f>
        <v/>
      </c>
      <c r="F215" s="1" t="str">
        <f>IF(ISBLANK(C215),"",VLOOKUP(E215,Hypothèses!$A$9:$I$15,9,FALSE))</f>
        <v/>
      </c>
      <c r="G215" s="4" t="str">
        <f>IF(ISBLANK(C215),"",IF(Hypothèses!$B$3="Oui",IF(D215=Liste!$F$2,0%,VLOOKUP(D215,Hypothèses!$A$19:$B$36,2,FALSE)),""))</f>
        <v/>
      </c>
      <c r="H215" s="1" t="str">
        <f>IF(ISBLANK(C215),"",IF(Hypothèses!$B$3="Oui",F215*(1-G215),F215))</f>
        <v/>
      </c>
    </row>
    <row r="216" spans="1:8" x14ac:dyDescent="0.3">
      <c r="A216" s="2">
        <v>215</v>
      </c>
      <c r="B216" s="9"/>
      <c r="C216" s="10"/>
      <c r="D216" s="11"/>
      <c r="E216" s="1" t="str">
        <f>IF(ISBLANK(C216),"",IF(C216&gt;=Hypothèses!$G$15,Hypothèses!$A$15,IF(C216&gt;=Hypothèses!$G$14,Hypothèses!$A$14,IF(C216&gt;=Hypothèses!$G$13,Hypothèses!$A$13,IF(C216&gt;=Hypothèses!$G$12,Hypothèses!$A$12,IF(C216&gt;=Hypothèses!$G$11,Hypothèses!$A$11,IF(C216&gt;=Hypothèses!$G$10,Hypothèses!$A$10,Hypothèses!$A$9)))))))</f>
        <v/>
      </c>
      <c r="F216" s="1" t="str">
        <f>IF(ISBLANK(C216),"",VLOOKUP(E216,Hypothèses!$A$9:$I$15,9,FALSE))</f>
        <v/>
      </c>
      <c r="G216" s="4" t="str">
        <f>IF(ISBLANK(C216),"",IF(Hypothèses!$B$3="Oui",IF(D216=Liste!$F$2,0%,VLOOKUP(D216,Hypothèses!$A$19:$B$36,2,FALSE)),""))</f>
        <v/>
      </c>
      <c r="H216" s="1" t="str">
        <f>IF(ISBLANK(C216),"",IF(Hypothèses!$B$3="Oui",F216*(1-G216),F216))</f>
        <v/>
      </c>
    </row>
    <row r="217" spans="1:8" x14ac:dyDescent="0.3">
      <c r="A217" s="2">
        <v>216</v>
      </c>
      <c r="B217" s="9"/>
      <c r="C217" s="7"/>
      <c r="D217" s="11"/>
      <c r="E217" s="1" t="str">
        <f>IF(ISBLANK(C217),"",IF(C217&gt;=Hypothèses!$G$15,Hypothèses!$A$15,IF(C217&gt;=Hypothèses!$G$14,Hypothèses!$A$14,IF(C217&gt;=Hypothèses!$G$13,Hypothèses!$A$13,IF(C217&gt;=Hypothèses!$G$12,Hypothèses!$A$12,IF(C217&gt;=Hypothèses!$G$11,Hypothèses!$A$11,IF(C217&gt;=Hypothèses!$G$10,Hypothèses!$A$10,Hypothèses!$A$9)))))))</f>
        <v/>
      </c>
      <c r="F217" s="1" t="str">
        <f>IF(ISBLANK(C217),"",VLOOKUP(E217,Hypothèses!$A$9:$I$15,9,FALSE))</f>
        <v/>
      </c>
      <c r="G217" s="4" t="str">
        <f>IF(ISBLANK(C217),"",IF(Hypothèses!$B$3="Oui",IF(D217=Liste!$F$2,0%,VLOOKUP(D217,Hypothèses!$A$19:$B$36,2,FALSE)),""))</f>
        <v/>
      </c>
      <c r="H217" s="1" t="str">
        <f>IF(ISBLANK(C217),"",IF(Hypothèses!$B$3="Oui",F217*(1-G217),F217))</f>
        <v/>
      </c>
    </row>
    <row r="218" spans="1:8" x14ac:dyDescent="0.3">
      <c r="A218" s="2">
        <v>217</v>
      </c>
      <c r="B218" s="9"/>
      <c r="C218" s="7"/>
      <c r="D218" s="11"/>
      <c r="E218" s="1" t="str">
        <f>IF(ISBLANK(C218),"",IF(C218&gt;=Hypothèses!$G$15,Hypothèses!$A$15,IF(C218&gt;=Hypothèses!$G$14,Hypothèses!$A$14,IF(C218&gt;=Hypothèses!$G$13,Hypothèses!$A$13,IF(C218&gt;=Hypothèses!$G$12,Hypothèses!$A$12,IF(C218&gt;=Hypothèses!$G$11,Hypothèses!$A$11,IF(C218&gt;=Hypothèses!$G$10,Hypothèses!$A$10,Hypothèses!$A$9)))))))</f>
        <v/>
      </c>
      <c r="F218" s="1" t="str">
        <f>IF(ISBLANK(C218),"",VLOOKUP(E218,Hypothèses!$A$9:$I$15,9,FALSE))</f>
        <v/>
      </c>
      <c r="G218" s="4" t="str">
        <f>IF(ISBLANK(C218),"",IF(Hypothèses!$B$3="Oui",IF(D218=Liste!$F$2,0%,VLOOKUP(D218,Hypothèses!$A$19:$B$36,2,FALSE)),""))</f>
        <v/>
      </c>
      <c r="H218" s="1" t="str">
        <f>IF(ISBLANK(C218),"",IF(Hypothèses!$B$3="Oui",F218*(1-G218),F218))</f>
        <v/>
      </c>
    </row>
    <row r="219" spans="1:8" x14ac:dyDescent="0.3">
      <c r="A219" s="2">
        <v>218</v>
      </c>
      <c r="B219" s="9"/>
      <c r="C219" s="7"/>
      <c r="D219" s="11"/>
      <c r="E219" s="1" t="str">
        <f>IF(ISBLANK(C219),"",IF(C219&gt;=Hypothèses!$G$15,Hypothèses!$A$15,IF(C219&gt;=Hypothèses!$G$14,Hypothèses!$A$14,IF(C219&gt;=Hypothèses!$G$13,Hypothèses!$A$13,IF(C219&gt;=Hypothèses!$G$12,Hypothèses!$A$12,IF(C219&gt;=Hypothèses!$G$11,Hypothèses!$A$11,IF(C219&gt;=Hypothèses!$G$10,Hypothèses!$A$10,Hypothèses!$A$9)))))))</f>
        <v/>
      </c>
      <c r="F219" s="1" t="str">
        <f>IF(ISBLANK(C219),"",VLOOKUP(E219,Hypothèses!$A$9:$I$15,9,FALSE))</f>
        <v/>
      </c>
      <c r="G219" s="4" t="str">
        <f>IF(ISBLANK(C219),"",IF(Hypothèses!$B$3="Oui",IF(D219=Liste!$F$2,0%,VLOOKUP(D219,Hypothèses!$A$19:$B$36,2,FALSE)),""))</f>
        <v/>
      </c>
      <c r="H219" s="1" t="str">
        <f>IF(ISBLANK(C219),"",IF(Hypothèses!$B$3="Oui",F219*(1-G219),F219))</f>
        <v/>
      </c>
    </row>
    <row r="220" spans="1:8" x14ac:dyDescent="0.3">
      <c r="A220" s="2">
        <v>219</v>
      </c>
      <c r="B220" s="9"/>
      <c r="C220" s="7"/>
      <c r="D220" s="11"/>
      <c r="E220" s="1" t="str">
        <f>IF(ISBLANK(C220),"",IF(C220&gt;=Hypothèses!$G$15,Hypothèses!$A$15,IF(C220&gt;=Hypothèses!$G$14,Hypothèses!$A$14,IF(C220&gt;=Hypothèses!$G$13,Hypothèses!$A$13,IF(C220&gt;=Hypothèses!$G$12,Hypothèses!$A$12,IF(C220&gt;=Hypothèses!$G$11,Hypothèses!$A$11,IF(C220&gt;=Hypothèses!$G$10,Hypothèses!$A$10,Hypothèses!$A$9)))))))</f>
        <v/>
      </c>
      <c r="F220" s="1" t="str">
        <f>IF(ISBLANK(C220),"",VLOOKUP(E220,Hypothèses!$A$9:$I$15,9,FALSE))</f>
        <v/>
      </c>
      <c r="G220" s="4" t="str">
        <f>IF(ISBLANK(C220),"",IF(Hypothèses!$B$3="Oui",IF(D220=Liste!$F$2,0%,VLOOKUP(D220,Hypothèses!$A$19:$B$36,2,FALSE)),""))</f>
        <v/>
      </c>
      <c r="H220" s="1" t="str">
        <f>IF(ISBLANK(C220),"",IF(Hypothèses!$B$3="Oui",F220*(1-G220),F220))</f>
        <v/>
      </c>
    </row>
    <row r="221" spans="1:8" x14ac:dyDescent="0.3">
      <c r="A221" s="2">
        <v>220</v>
      </c>
      <c r="B221" s="9"/>
      <c r="C221" s="10"/>
      <c r="D221" s="11"/>
      <c r="E221" s="1" t="str">
        <f>IF(ISBLANK(C221),"",IF(C221&gt;=Hypothèses!$G$15,Hypothèses!$A$15,IF(C221&gt;=Hypothèses!$G$14,Hypothèses!$A$14,IF(C221&gt;=Hypothèses!$G$13,Hypothèses!$A$13,IF(C221&gt;=Hypothèses!$G$12,Hypothèses!$A$12,IF(C221&gt;=Hypothèses!$G$11,Hypothèses!$A$11,IF(C221&gt;=Hypothèses!$G$10,Hypothèses!$A$10,Hypothèses!$A$9)))))))</f>
        <v/>
      </c>
      <c r="F221" s="1" t="str">
        <f>IF(ISBLANK(C221),"",VLOOKUP(E221,Hypothèses!$A$9:$I$15,9,FALSE))</f>
        <v/>
      </c>
      <c r="G221" s="4" t="str">
        <f>IF(ISBLANK(C221),"",IF(Hypothèses!$B$3="Oui",IF(D221=Liste!$F$2,0%,VLOOKUP(D221,Hypothèses!$A$19:$B$36,2,FALSE)),""))</f>
        <v/>
      </c>
      <c r="H221" s="1" t="str">
        <f>IF(ISBLANK(C221),"",IF(Hypothèses!$B$3="Oui",F221*(1-G221),F221))</f>
        <v/>
      </c>
    </row>
    <row r="222" spans="1:8" x14ac:dyDescent="0.3">
      <c r="A222" s="2">
        <v>221</v>
      </c>
      <c r="B222" s="9"/>
      <c r="C222" s="7"/>
      <c r="D222" s="11"/>
      <c r="E222" s="1" t="str">
        <f>IF(ISBLANK(C222),"",IF(C222&gt;=Hypothèses!$G$15,Hypothèses!$A$15,IF(C222&gt;=Hypothèses!$G$14,Hypothèses!$A$14,IF(C222&gt;=Hypothèses!$G$13,Hypothèses!$A$13,IF(C222&gt;=Hypothèses!$G$12,Hypothèses!$A$12,IF(C222&gt;=Hypothèses!$G$11,Hypothèses!$A$11,IF(C222&gt;=Hypothèses!$G$10,Hypothèses!$A$10,Hypothèses!$A$9)))))))</f>
        <v/>
      </c>
      <c r="F222" s="1" t="str">
        <f>IF(ISBLANK(C222),"",VLOOKUP(E222,Hypothèses!$A$9:$I$15,9,FALSE))</f>
        <v/>
      </c>
      <c r="G222" s="4" t="str">
        <f>IF(ISBLANK(C222),"",IF(Hypothèses!$B$3="Oui",IF(D222=Liste!$F$2,0%,VLOOKUP(D222,Hypothèses!$A$19:$B$36,2,FALSE)),""))</f>
        <v/>
      </c>
      <c r="H222" s="1" t="str">
        <f>IF(ISBLANK(C222),"",IF(Hypothèses!$B$3="Oui",F222*(1-G222),F222))</f>
        <v/>
      </c>
    </row>
    <row r="223" spans="1:8" x14ac:dyDescent="0.3">
      <c r="A223" s="2">
        <v>222</v>
      </c>
      <c r="B223" s="9"/>
      <c r="C223" s="7"/>
      <c r="D223" s="11"/>
      <c r="E223" s="1" t="str">
        <f>IF(ISBLANK(C223),"",IF(C223&gt;=Hypothèses!$G$15,Hypothèses!$A$15,IF(C223&gt;=Hypothèses!$G$14,Hypothèses!$A$14,IF(C223&gt;=Hypothèses!$G$13,Hypothèses!$A$13,IF(C223&gt;=Hypothèses!$G$12,Hypothèses!$A$12,IF(C223&gt;=Hypothèses!$G$11,Hypothèses!$A$11,IF(C223&gt;=Hypothèses!$G$10,Hypothèses!$A$10,Hypothèses!$A$9)))))))</f>
        <v/>
      </c>
      <c r="F223" s="1" t="str">
        <f>IF(ISBLANK(C223),"",VLOOKUP(E223,Hypothèses!$A$9:$I$15,9,FALSE))</f>
        <v/>
      </c>
      <c r="G223" s="4" t="str">
        <f>IF(ISBLANK(C223),"",IF(Hypothèses!$B$3="Oui",IF(D223=Liste!$F$2,0%,VLOOKUP(D223,Hypothèses!$A$19:$B$36,2,FALSE)),""))</f>
        <v/>
      </c>
      <c r="H223" s="1" t="str">
        <f>IF(ISBLANK(C223),"",IF(Hypothèses!$B$3="Oui",F223*(1-G223),F223))</f>
        <v/>
      </c>
    </row>
    <row r="224" spans="1:8" x14ac:dyDescent="0.3">
      <c r="A224" s="2">
        <v>223</v>
      </c>
      <c r="B224" s="9"/>
      <c r="C224" s="7"/>
      <c r="D224" s="11"/>
      <c r="E224" s="1" t="str">
        <f>IF(ISBLANK(C224),"",IF(C224&gt;=Hypothèses!$G$15,Hypothèses!$A$15,IF(C224&gt;=Hypothèses!$G$14,Hypothèses!$A$14,IF(C224&gt;=Hypothèses!$G$13,Hypothèses!$A$13,IF(C224&gt;=Hypothèses!$G$12,Hypothèses!$A$12,IF(C224&gt;=Hypothèses!$G$11,Hypothèses!$A$11,IF(C224&gt;=Hypothèses!$G$10,Hypothèses!$A$10,Hypothèses!$A$9)))))))</f>
        <v/>
      </c>
      <c r="F224" s="1" t="str">
        <f>IF(ISBLANK(C224),"",VLOOKUP(E224,Hypothèses!$A$9:$I$15,9,FALSE))</f>
        <v/>
      </c>
      <c r="G224" s="4" t="str">
        <f>IF(ISBLANK(C224),"",IF(Hypothèses!$B$3="Oui",IF(D224=Liste!$F$2,0%,VLOOKUP(D224,Hypothèses!$A$19:$B$36,2,FALSE)),""))</f>
        <v/>
      </c>
      <c r="H224" s="1" t="str">
        <f>IF(ISBLANK(C224),"",IF(Hypothèses!$B$3="Oui",F224*(1-G224),F224))</f>
        <v/>
      </c>
    </row>
    <row r="225" spans="1:8" x14ac:dyDescent="0.3">
      <c r="A225" s="2">
        <v>224</v>
      </c>
      <c r="B225" s="9"/>
      <c r="C225" s="7"/>
      <c r="D225" s="11"/>
      <c r="E225" s="1" t="str">
        <f>IF(ISBLANK(C225),"",IF(C225&gt;=Hypothèses!$G$15,Hypothèses!$A$15,IF(C225&gt;=Hypothèses!$G$14,Hypothèses!$A$14,IF(C225&gt;=Hypothèses!$G$13,Hypothèses!$A$13,IF(C225&gt;=Hypothèses!$G$12,Hypothèses!$A$12,IF(C225&gt;=Hypothèses!$G$11,Hypothèses!$A$11,IF(C225&gt;=Hypothèses!$G$10,Hypothèses!$A$10,Hypothèses!$A$9)))))))</f>
        <v/>
      </c>
      <c r="F225" s="1" t="str">
        <f>IF(ISBLANK(C225),"",VLOOKUP(E225,Hypothèses!$A$9:$I$15,9,FALSE))</f>
        <v/>
      </c>
      <c r="G225" s="4" t="str">
        <f>IF(ISBLANK(C225),"",IF(Hypothèses!$B$3="Oui",IF(D225=Liste!$F$2,0%,VLOOKUP(D225,Hypothèses!$A$19:$B$36,2,FALSE)),""))</f>
        <v/>
      </c>
      <c r="H225" s="1" t="str">
        <f>IF(ISBLANK(C225),"",IF(Hypothèses!$B$3="Oui",F225*(1-G225),F225))</f>
        <v/>
      </c>
    </row>
    <row r="226" spans="1:8" x14ac:dyDescent="0.3">
      <c r="A226" s="2">
        <v>225</v>
      </c>
      <c r="B226" s="9"/>
      <c r="C226" s="7"/>
      <c r="D226" s="11"/>
      <c r="E226" s="1" t="str">
        <f>IF(ISBLANK(C226),"",IF(C226&gt;=Hypothèses!$G$15,Hypothèses!$A$15,IF(C226&gt;=Hypothèses!$G$14,Hypothèses!$A$14,IF(C226&gt;=Hypothèses!$G$13,Hypothèses!$A$13,IF(C226&gt;=Hypothèses!$G$12,Hypothèses!$A$12,IF(C226&gt;=Hypothèses!$G$11,Hypothèses!$A$11,IF(C226&gt;=Hypothèses!$G$10,Hypothèses!$A$10,Hypothèses!$A$9)))))))</f>
        <v/>
      </c>
      <c r="F226" s="1" t="str">
        <f>IF(ISBLANK(C226),"",VLOOKUP(E226,Hypothèses!$A$9:$I$15,9,FALSE))</f>
        <v/>
      </c>
      <c r="G226" s="4" t="str">
        <f>IF(ISBLANK(C226),"",IF(Hypothèses!$B$3="Oui",IF(D226=Liste!$F$2,0%,VLOOKUP(D226,Hypothèses!$A$19:$B$36,2,FALSE)),""))</f>
        <v/>
      </c>
      <c r="H226" s="1" t="str">
        <f>IF(ISBLANK(C226),"",IF(Hypothèses!$B$3="Oui",F226*(1-G226),F226))</f>
        <v/>
      </c>
    </row>
    <row r="227" spans="1:8" x14ac:dyDescent="0.3">
      <c r="A227" s="2">
        <v>226</v>
      </c>
      <c r="B227" s="9"/>
      <c r="C227" s="10"/>
      <c r="D227" s="11"/>
      <c r="E227" s="1" t="str">
        <f>IF(ISBLANK(C227),"",IF(C227&gt;=Hypothèses!$G$15,Hypothèses!$A$15,IF(C227&gt;=Hypothèses!$G$14,Hypothèses!$A$14,IF(C227&gt;=Hypothèses!$G$13,Hypothèses!$A$13,IF(C227&gt;=Hypothèses!$G$12,Hypothèses!$A$12,IF(C227&gt;=Hypothèses!$G$11,Hypothèses!$A$11,IF(C227&gt;=Hypothèses!$G$10,Hypothèses!$A$10,Hypothèses!$A$9)))))))</f>
        <v/>
      </c>
      <c r="F227" s="1" t="str">
        <f>IF(ISBLANK(C227),"",VLOOKUP(E227,Hypothèses!$A$9:$I$15,9,FALSE))</f>
        <v/>
      </c>
      <c r="G227" s="4" t="str">
        <f>IF(ISBLANK(C227),"",IF(Hypothèses!$B$3="Oui",IF(D227=Liste!$F$2,0%,VLOOKUP(D227,Hypothèses!$A$19:$B$36,2,FALSE)),""))</f>
        <v/>
      </c>
      <c r="H227" s="1" t="str">
        <f>IF(ISBLANK(C227),"",IF(Hypothèses!$B$3="Oui",F227*(1-G227),F227))</f>
        <v/>
      </c>
    </row>
    <row r="228" spans="1:8" x14ac:dyDescent="0.3">
      <c r="A228" s="2">
        <v>227</v>
      </c>
      <c r="B228" s="9"/>
      <c r="C228" s="7"/>
      <c r="D228" s="11"/>
      <c r="E228" s="1" t="str">
        <f>IF(ISBLANK(C228),"",IF(C228&gt;=Hypothèses!$G$15,Hypothèses!$A$15,IF(C228&gt;=Hypothèses!$G$14,Hypothèses!$A$14,IF(C228&gt;=Hypothèses!$G$13,Hypothèses!$A$13,IF(C228&gt;=Hypothèses!$G$12,Hypothèses!$A$12,IF(C228&gt;=Hypothèses!$G$11,Hypothèses!$A$11,IF(C228&gt;=Hypothèses!$G$10,Hypothèses!$A$10,Hypothèses!$A$9)))))))</f>
        <v/>
      </c>
      <c r="F228" s="1" t="str">
        <f>IF(ISBLANK(C228),"",VLOOKUP(E228,Hypothèses!$A$9:$I$15,9,FALSE))</f>
        <v/>
      </c>
      <c r="G228" s="4" t="str">
        <f>IF(ISBLANK(C228),"",IF(Hypothèses!$B$3="Oui",IF(D228=Liste!$F$2,0%,VLOOKUP(D228,Hypothèses!$A$19:$B$36,2,FALSE)),""))</f>
        <v/>
      </c>
      <c r="H228" s="1" t="str">
        <f>IF(ISBLANK(C228),"",IF(Hypothèses!$B$3="Oui",F228*(1-G228),F228))</f>
        <v/>
      </c>
    </row>
    <row r="229" spans="1:8" x14ac:dyDescent="0.3">
      <c r="A229" s="2">
        <v>228</v>
      </c>
      <c r="B229" s="9"/>
      <c r="C229" s="7"/>
      <c r="D229" s="11"/>
      <c r="E229" s="1" t="str">
        <f>IF(ISBLANK(C229),"",IF(C229&gt;=Hypothèses!$G$15,Hypothèses!$A$15,IF(C229&gt;=Hypothèses!$G$14,Hypothèses!$A$14,IF(C229&gt;=Hypothèses!$G$13,Hypothèses!$A$13,IF(C229&gt;=Hypothèses!$G$12,Hypothèses!$A$12,IF(C229&gt;=Hypothèses!$G$11,Hypothèses!$A$11,IF(C229&gt;=Hypothèses!$G$10,Hypothèses!$A$10,Hypothèses!$A$9)))))))</f>
        <v/>
      </c>
      <c r="F229" s="1" t="str">
        <f>IF(ISBLANK(C229),"",VLOOKUP(E229,Hypothèses!$A$9:$I$15,9,FALSE))</f>
        <v/>
      </c>
      <c r="G229" s="4" t="str">
        <f>IF(ISBLANK(C229),"",IF(Hypothèses!$B$3="Oui",IF(D229=Liste!$F$2,0%,VLOOKUP(D229,Hypothèses!$A$19:$B$36,2,FALSE)),""))</f>
        <v/>
      </c>
      <c r="H229" s="1" t="str">
        <f>IF(ISBLANK(C229),"",IF(Hypothèses!$B$3="Oui",F229*(1-G229),F229))</f>
        <v/>
      </c>
    </row>
    <row r="230" spans="1:8" x14ac:dyDescent="0.3">
      <c r="A230" s="2">
        <v>229</v>
      </c>
      <c r="B230" s="9"/>
      <c r="C230" s="7"/>
      <c r="D230" s="11"/>
      <c r="E230" s="1" t="str">
        <f>IF(ISBLANK(C230),"",IF(C230&gt;=Hypothèses!$G$15,Hypothèses!$A$15,IF(C230&gt;=Hypothèses!$G$14,Hypothèses!$A$14,IF(C230&gt;=Hypothèses!$G$13,Hypothèses!$A$13,IF(C230&gt;=Hypothèses!$G$12,Hypothèses!$A$12,IF(C230&gt;=Hypothèses!$G$11,Hypothèses!$A$11,IF(C230&gt;=Hypothèses!$G$10,Hypothèses!$A$10,Hypothèses!$A$9)))))))</f>
        <v/>
      </c>
      <c r="F230" s="1" t="str">
        <f>IF(ISBLANK(C230),"",VLOOKUP(E230,Hypothèses!$A$9:$I$15,9,FALSE))</f>
        <v/>
      </c>
      <c r="G230" s="4" t="str">
        <f>IF(ISBLANK(C230),"",IF(Hypothèses!$B$3="Oui",IF(D230=Liste!$F$2,0%,VLOOKUP(D230,Hypothèses!$A$19:$B$36,2,FALSE)),""))</f>
        <v/>
      </c>
      <c r="H230" s="1" t="str">
        <f>IF(ISBLANK(C230),"",IF(Hypothèses!$B$3="Oui",F230*(1-G230),F230))</f>
        <v/>
      </c>
    </row>
    <row r="231" spans="1:8" x14ac:dyDescent="0.3">
      <c r="A231" s="2">
        <v>230</v>
      </c>
      <c r="B231" s="9"/>
      <c r="C231" s="7"/>
      <c r="D231" s="11"/>
      <c r="E231" s="1" t="str">
        <f>IF(ISBLANK(C231),"",IF(C231&gt;=Hypothèses!$G$15,Hypothèses!$A$15,IF(C231&gt;=Hypothèses!$G$14,Hypothèses!$A$14,IF(C231&gt;=Hypothèses!$G$13,Hypothèses!$A$13,IF(C231&gt;=Hypothèses!$G$12,Hypothèses!$A$12,IF(C231&gt;=Hypothèses!$G$11,Hypothèses!$A$11,IF(C231&gt;=Hypothèses!$G$10,Hypothèses!$A$10,Hypothèses!$A$9)))))))</f>
        <v/>
      </c>
      <c r="F231" s="1" t="str">
        <f>IF(ISBLANK(C231),"",VLOOKUP(E231,Hypothèses!$A$9:$I$15,9,FALSE))</f>
        <v/>
      </c>
      <c r="G231" s="4" t="str">
        <f>IF(ISBLANK(C231),"",IF(Hypothèses!$B$3="Oui",IF(D231=Liste!$F$2,0%,VLOOKUP(D231,Hypothèses!$A$19:$B$36,2,FALSE)),""))</f>
        <v/>
      </c>
      <c r="H231" s="1" t="str">
        <f>IF(ISBLANK(C231),"",IF(Hypothèses!$B$3="Oui",F231*(1-G231),F231))</f>
        <v/>
      </c>
    </row>
    <row r="232" spans="1:8" x14ac:dyDescent="0.3">
      <c r="A232" s="2">
        <v>231</v>
      </c>
      <c r="B232" s="9"/>
      <c r="C232" s="7"/>
      <c r="D232" s="11"/>
      <c r="E232" s="1" t="str">
        <f>IF(ISBLANK(C232),"",IF(C232&gt;=Hypothèses!$G$15,Hypothèses!$A$15,IF(C232&gt;=Hypothèses!$G$14,Hypothèses!$A$14,IF(C232&gt;=Hypothèses!$G$13,Hypothèses!$A$13,IF(C232&gt;=Hypothèses!$G$12,Hypothèses!$A$12,IF(C232&gt;=Hypothèses!$G$11,Hypothèses!$A$11,IF(C232&gt;=Hypothèses!$G$10,Hypothèses!$A$10,Hypothèses!$A$9)))))))</f>
        <v/>
      </c>
      <c r="F232" s="1" t="str">
        <f>IF(ISBLANK(C232),"",VLOOKUP(E232,Hypothèses!$A$9:$I$15,9,FALSE))</f>
        <v/>
      </c>
      <c r="G232" s="4" t="str">
        <f>IF(ISBLANK(C232),"",IF(Hypothèses!$B$3="Oui",IF(D232=Liste!$F$2,0%,VLOOKUP(D232,Hypothèses!$A$19:$B$36,2,FALSE)),""))</f>
        <v/>
      </c>
      <c r="H232" s="1" t="str">
        <f>IF(ISBLANK(C232),"",IF(Hypothèses!$B$3="Oui",F232*(1-G232),F232))</f>
        <v/>
      </c>
    </row>
    <row r="233" spans="1:8" x14ac:dyDescent="0.3">
      <c r="A233" s="2">
        <v>232</v>
      </c>
      <c r="B233" s="9"/>
      <c r="C233" s="7"/>
      <c r="D233" s="11"/>
      <c r="E233" s="1" t="str">
        <f>IF(ISBLANK(C233),"",IF(C233&gt;=Hypothèses!$G$15,Hypothèses!$A$15,IF(C233&gt;=Hypothèses!$G$14,Hypothèses!$A$14,IF(C233&gt;=Hypothèses!$G$13,Hypothèses!$A$13,IF(C233&gt;=Hypothèses!$G$12,Hypothèses!$A$12,IF(C233&gt;=Hypothèses!$G$11,Hypothèses!$A$11,IF(C233&gt;=Hypothèses!$G$10,Hypothèses!$A$10,Hypothèses!$A$9)))))))</f>
        <v/>
      </c>
      <c r="F233" s="1" t="str">
        <f>IF(ISBLANK(C233),"",VLOOKUP(E233,Hypothèses!$A$9:$I$15,9,FALSE))</f>
        <v/>
      </c>
      <c r="G233" s="4" t="str">
        <f>IF(ISBLANK(C233),"",IF(Hypothèses!$B$3="Oui",IF(D233=Liste!$F$2,0%,VLOOKUP(D233,Hypothèses!$A$19:$B$36,2,FALSE)),""))</f>
        <v/>
      </c>
      <c r="H233" s="1" t="str">
        <f>IF(ISBLANK(C233),"",IF(Hypothèses!$B$3="Oui",F233*(1-G233),F233))</f>
        <v/>
      </c>
    </row>
    <row r="234" spans="1:8" x14ac:dyDescent="0.3">
      <c r="A234" s="2">
        <v>233</v>
      </c>
      <c r="B234" s="9"/>
      <c r="C234" s="7"/>
      <c r="D234" s="11"/>
      <c r="E234" s="1" t="str">
        <f>IF(ISBLANK(C234),"",IF(C234&gt;=Hypothèses!$G$15,Hypothèses!$A$15,IF(C234&gt;=Hypothèses!$G$14,Hypothèses!$A$14,IF(C234&gt;=Hypothèses!$G$13,Hypothèses!$A$13,IF(C234&gt;=Hypothèses!$G$12,Hypothèses!$A$12,IF(C234&gt;=Hypothèses!$G$11,Hypothèses!$A$11,IF(C234&gt;=Hypothèses!$G$10,Hypothèses!$A$10,Hypothèses!$A$9)))))))</f>
        <v/>
      </c>
      <c r="F234" s="1" t="str">
        <f>IF(ISBLANK(C234),"",VLOOKUP(E234,Hypothèses!$A$9:$I$15,9,FALSE))</f>
        <v/>
      </c>
      <c r="G234" s="4" t="str">
        <f>IF(ISBLANK(C234),"",IF(Hypothèses!$B$3="Oui",IF(D234=Liste!$F$2,0%,VLOOKUP(D234,Hypothèses!$A$19:$B$36,2,FALSE)),""))</f>
        <v/>
      </c>
      <c r="H234" s="1" t="str">
        <f>IF(ISBLANK(C234),"",IF(Hypothèses!$B$3="Oui",F234*(1-G234),F234))</f>
        <v/>
      </c>
    </row>
    <row r="235" spans="1:8" x14ac:dyDescent="0.3">
      <c r="A235" s="2">
        <v>234</v>
      </c>
      <c r="B235" s="9"/>
      <c r="C235" s="7"/>
      <c r="D235" s="11"/>
      <c r="E235" s="1" t="str">
        <f>IF(ISBLANK(C235),"",IF(C235&gt;=Hypothèses!$G$15,Hypothèses!$A$15,IF(C235&gt;=Hypothèses!$G$14,Hypothèses!$A$14,IF(C235&gt;=Hypothèses!$G$13,Hypothèses!$A$13,IF(C235&gt;=Hypothèses!$G$12,Hypothèses!$A$12,IF(C235&gt;=Hypothèses!$G$11,Hypothèses!$A$11,IF(C235&gt;=Hypothèses!$G$10,Hypothèses!$A$10,Hypothèses!$A$9)))))))</f>
        <v/>
      </c>
      <c r="F235" s="1" t="str">
        <f>IF(ISBLANK(C235),"",VLOOKUP(E235,Hypothèses!$A$9:$I$15,9,FALSE))</f>
        <v/>
      </c>
      <c r="G235" s="4" t="str">
        <f>IF(ISBLANK(C235),"",IF(Hypothèses!$B$3="Oui",IF(D235=Liste!$F$2,0%,VLOOKUP(D235,Hypothèses!$A$19:$B$36,2,FALSE)),""))</f>
        <v/>
      </c>
      <c r="H235" s="1" t="str">
        <f>IF(ISBLANK(C235),"",IF(Hypothèses!$B$3="Oui",F235*(1-G235),F235))</f>
        <v/>
      </c>
    </row>
    <row r="236" spans="1:8" x14ac:dyDescent="0.3">
      <c r="A236" s="2">
        <v>235</v>
      </c>
      <c r="B236" s="9"/>
      <c r="C236" s="7"/>
      <c r="D236" s="11"/>
      <c r="E236" s="1" t="str">
        <f>IF(ISBLANK(C236),"",IF(C236&gt;=Hypothèses!$G$15,Hypothèses!$A$15,IF(C236&gt;=Hypothèses!$G$14,Hypothèses!$A$14,IF(C236&gt;=Hypothèses!$G$13,Hypothèses!$A$13,IF(C236&gt;=Hypothèses!$G$12,Hypothèses!$A$12,IF(C236&gt;=Hypothèses!$G$11,Hypothèses!$A$11,IF(C236&gt;=Hypothèses!$G$10,Hypothèses!$A$10,Hypothèses!$A$9)))))))</f>
        <v/>
      </c>
      <c r="F236" s="1" t="str">
        <f>IF(ISBLANK(C236),"",VLOOKUP(E236,Hypothèses!$A$9:$I$15,9,FALSE))</f>
        <v/>
      </c>
      <c r="G236" s="4" t="str">
        <f>IF(ISBLANK(C236),"",IF(Hypothèses!$B$3="Oui",IF(D236=Liste!$F$2,0%,VLOOKUP(D236,Hypothèses!$A$19:$B$36,2,FALSE)),""))</f>
        <v/>
      </c>
      <c r="H236" s="1" t="str">
        <f>IF(ISBLANK(C236),"",IF(Hypothèses!$B$3="Oui",F236*(1-G236),F236))</f>
        <v/>
      </c>
    </row>
    <row r="237" spans="1:8" x14ac:dyDescent="0.3">
      <c r="A237" s="2">
        <v>236</v>
      </c>
      <c r="B237" s="9"/>
      <c r="C237" s="7"/>
      <c r="D237" s="11"/>
      <c r="E237" s="1" t="str">
        <f>IF(ISBLANK(C237),"",IF(C237&gt;=Hypothèses!$G$15,Hypothèses!$A$15,IF(C237&gt;=Hypothèses!$G$14,Hypothèses!$A$14,IF(C237&gt;=Hypothèses!$G$13,Hypothèses!$A$13,IF(C237&gt;=Hypothèses!$G$12,Hypothèses!$A$12,IF(C237&gt;=Hypothèses!$G$11,Hypothèses!$A$11,IF(C237&gt;=Hypothèses!$G$10,Hypothèses!$A$10,Hypothèses!$A$9)))))))</f>
        <v/>
      </c>
      <c r="F237" s="1" t="str">
        <f>IF(ISBLANK(C237),"",VLOOKUP(E237,Hypothèses!$A$9:$I$15,9,FALSE))</f>
        <v/>
      </c>
      <c r="G237" s="4" t="str">
        <f>IF(ISBLANK(C237),"",IF(Hypothèses!$B$3="Oui",IF(D237=Liste!$F$2,0%,VLOOKUP(D237,Hypothèses!$A$19:$B$36,2,FALSE)),""))</f>
        <v/>
      </c>
      <c r="H237" s="1" t="str">
        <f>IF(ISBLANK(C237),"",IF(Hypothèses!$B$3="Oui",F237*(1-G237),F237))</f>
        <v/>
      </c>
    </row>
    <row r="238" spans="1:8" x14ac:dyDescent="0.3">
      <c r="A238" s="2">
        <v>237</v>
      </c>
      <c r="B238" s="9"/>
      <c r="C238" s="7"/>
      <c r="D238" s="11"/>
      <c r="E238" s="1" t="str">
        <f>IF(ISBLANK(C238),"",IF(C238&gt;=Hypothèses!$G$15,Hypothèses!$A$15,IF(C238&gt;=Hypothèses!$G$14,Hypothèses!$A$14,IF(C238&gt;=Hypothèses!$G$13,Hypothèses!$A$13,IF(C238&gt;=Hypothèses!$G$12,Hypothèses!$A$12,IF(C238&gt;=Hypothèses!$G$11,Hypothèses!$A$11,IF(C238&gt;=Hypothèses!$G$10,Hypothèses!$A$10,Hypothèses!$A$9)))))))</f>
        <v/>
      </c>
      <c r="F238" s="1" t="str">
        <f>IF(ISBLANK(C238),"",VLOOKUP(E238,Hypothèses!$A$9:$I$15,9,FALSE))</f>
        <v/>
      </c>
      <c r="G238" s="4" t="str">
        <f>IF(ISBLANK(C238),"",IF(Hypothèses!$B$3="Oui",IF(D238=Liste!$F$2,0%,VLOOKUP(D238,Hypothèses!$A$19:$B$36,2,FALSE)),""))</f>
        <v/>
      </c>
      <c r="H238" s="1" t="str">
        <f>IF(ISBLANK(C238),"",IF(Hypothèses!$B$3="Oui",F238*(1-G238),F238))</f>
        <v/>
      </c>
    </row>
    <row r="239" spans="1:8" x14ac:dyDescent="0.3">
      <c r="A239" s="2">
        <v>238</v>
      </c>
      <c r="B239" s="9"/>
      <c r="C239" s="10"/>
      <c r="D239" s="11"/>
      <c r="E239" s="1" t="str">
        <f>IF(ISBLANK(C239),"",IF(C239&gt;=Hypothèses!$G$15,Hypothèses!$A$15,IF(C239&gt;=Hypothèses!$G$14,Hypothèses!$A$14,IF(C239&gt;=Hypothèses!$G$13,Hypothèses!$A$13,IF(C239&gt;=Hypothèses!$G$12,Hypothèses!$A$12,IF(C239&gt;=Hypothèses!$G$11,Hypothèses!$A$11,IF(C239&gt;=Hypothèses!$G$10,Hypothèses!$A$10,Hypothèses!$A$9)))))))</f>
        <v/>
      </c>
      <c r="F239" s="1" t="str">
        <f>IF(ISBLANK(C239),"",VLOOKUP(E239,Hypothèses!$A$9:$I$15,9,FALSE))</f>
        <v/>
      </c>
      <c r="G239" s="4" t="str">
        <f>IF(ISBLANK(C239),"",IF(Hypothèses!$B$3="Oui",IF(D239=Liste!$F$2,0%,VLOOKUP(D239,Hypothèses!$A$19:$B$36,2,FALSE)),""))</f>
        <v/>
      </c>
      <c r="H239" s="1" t="str">
        <f>IF(ISBLANK(C239),"",IF(Hypothèses!$B$3="Oui",F239*(1-G239),F239))</f>
        <v/>
      </c>
    </row>
    <row r="240" spans="1:8" x14ac:dyDescent="0.3">
      <c r="A240" s="2">
        <v>239</v>
      </c>
      <c r="B240" s="9"/>
      <c r="C240" s="7"/>
      <c r="D240" s="11"/>
      <c r="E240" s="1" t="str">
        <f>IF(ISBLANK(C240),"",IF(C240&gt;=Hypothèses!$G$15,Hypothèses!$A$15,IF(C240&gt;=Hypothèses!$G$14,Hypothèses!$A$14,IF(C240&gt;=Hypothèses!$G$13,Hypothèses!$A$13,IF(C240&gt;=Hypothèses!$G$12,Hypothèses!$A$12,IF(C240&gt;=Hypothèses!$G$11,Hypothèses!$A$11,IF(C240&gt;=Hypothèses!$G$10,Hypothèses!$A$10,Hypothèses!$A$9)))))))</f>
        <v/>
      </c>
      <c r="F240" s="1" t="str">
        <f>IF(ISBLANK(C240),"",VLOOKUP(E240,Hypothèses!$A$9:$I$15,9,FALSE))</f>
        <v/>
      </c>
      <c r="G240" s="4" t="str">
        <f>IF(ISBLANK(C240),"",IF(Hypothèses!$B$3="Oui",IF(D240=Liste!$F$2,0%,VLOOKUP(D240,Hypothèses!$A$19:$B$36,2,FALSE)),""))</f>
        <v/>
      </c>
      <c r="H240" s="1" t="str">
        <f>IF(ISBLANK(C240),"",IF(Hypothèses!$B$3="Oui",F240*(1-G240),F240))</f>
        <v/>
      </c>
    </row>
    <row r="241" spans="1:8" x14ac:dyDescent="0.3">
      <c r="A241" s="2">
        <v>240</v>
      </c>
      <c r="B241" s="9"/>
      <c r="C241" s="7"/>
      <c r="D241" s="11"/>
      <c r="E241" s="1" t="str">
        <f>IF(ISBLANK(C241),"",IF(C241&gt;=Hypothèses!$G$15,Hypothèses!$A$15,IF(C241&gt;=Hypothèses!$G$14,Hypothèses!$A$14,IF(C241&gt;=Hypothèses!$G$13,Hypothèses!$A$13,IF(C241&gt;=Hypothèses!$G$12,Hypothèses!$A$12,IF(C241&gt;=Hypothèses!$G$11,Hypothèses!$A$11,IF(C241&gt;=Hypothèses!$G$10,Hypothèses!$A$10,Hypothèses!$A$9)))))))</f>
        <v/>
      </c>
      <c r="F241" s="1" t="str">
        <f>IF(ISBLANK(C241),"",VLOOKUP(E241,Hypothèses!$A$9:$I$15,9,FALSE))</f>
        <v/>
      </c>
      <c r="G241" s="4" t="str">
        <f>IF(ISBLANK(C241),"",IF(Hypothèses!$B$3="Oui",IF(D241=Liste!$F$2,0%,VLOOKUP(D241,Hypothèses!$A$19:$B$36,2,FALSE)),""))</f>
        <v/>
      </c>
      <c r="H241" s="1" t="str">
        <f>IF(ISBLANK(C241),"",IF(Hypothèses!$B$3="Oui",F241*(1-G241),F241))</f>
        <v/>
      </c>
    </row>
    <row r="242" spans="1:8" x14ac:dyDescent="0.3">
      <c r="A242" s="2">
        <v>241</v>
      </c>
      <c r="B242" s="9"/>
      <c r="C242" s="7"/>
      <c r="D242" s="11"/>
      <c r="E242" s="1" t="str">
        <f>IF(ISBLANK(C242),"",IF(C242&gt;=Hypothèses!$G$15,Hypothèses!$A$15,IF(C242&gt;=Hypothèses!$G$14,Hypothèses!$A$14,IF(C242&gt;=Hypothèses!$G$13,Hypothèses!$A$13,IF(C242&gt;=Hypothèses!$G$12,Hypothèses!$A$12,IF(C242&gt;=Hypothèses!$G$11,Hypothèses!$A$11,IF(C242&gt;=Hypothèses!$G$10,Hypothèses!$A$10,Hypothèses!$A$9)))))))</f>
        <v/>
      </c>
      <c r="F242" s="1" t="str">
        <f>IF(ISBLANK(C242),"",VLOOKUP(E242,Hypothèses!$A$9:$I$15,9,FALSE))</f>
        <v/>
      </c>
      <c r="G242" s="4" t="str">
        <f>IF(ISBLANK(C242),"",IF(Hypothèses!$B$3="Oui",IF(D242=Liste!$F$2,0%,VLOOKUP(D242,Hypothèses!$A$19:$B$36,2,FALSE)),""))</f>
        <v/>
      </c>
      <c r="H242" s="1" t="str">
        <f>IF(ISBLANK(C242),"",IF(Hypothèses!$B$3="Oui",F242*(1-G242),F242))</f>
        <v/>
      </c>
    </row>
    <row r="243" spans="1:8" x14ac:dyDescent="0.3">
      <c r="A243" s="2">
        <v>242</v>
      </c>
      <c r="B243" s="9"/>
      <c r="C243" s="7"/>
      <c r="D243" s="11"/>
      <c r="E243" s="1" t="str">
        <f>IF(ISBLANK(C243),"",IF(C243&gt;=Hypothèses!$G$15,Hypothèses!$A$15,IF(C243&gt;=Hypothèses!$G$14,Hypothèses!$A$14,IF(C243&gt;=Hypothèses!$G$13,Hypothèses!$A$13,IF(C243&gt;=Hypothèses!$G$12,Hypothèses!$A$12,IF(C243&gt;=Hypothèses!$G$11,Hypothèses!$A$11,IF(C243&gt;=Hypothèses!$G$10,Hypothèses!$A$10,Hypothèses!$A$9)))))))</f>
        <v/>
      </c>
      <c r="F243" s="1" t="str">
        <f>IF(ISBLANK(C243),"",VLOOKUP(E243,Hypothèses!$A$9:$I$15,9,FALSE))</f>
        <v/>
      </c>
      <c r="G243" s="4" t="str">
        <f>IF(ISBLANK(C243),"",IF(Hypothèses!$B$3="Oui",IF(D243=Liste!$F$2,0%,VLOOKUP(D243,Hypothèses!$A$19:$B$36,2,FALSE)),""))</f>
        <v/>
      </c>
      <c r="H243" s="1" t="str">
        <f>IF(ISBLANK(C243),"",IF(Hypothèses!$B$3="Oui",F243*(1-G243),F243))</f>
        <v/>
      </c>
    </row>
    <row r="244" spans="1:8" x14ac:dyDescent="0.3">
      <c r="A244" s="2">
        <v>243</v>
      </c>
      <c r="B244" s="9"/>
      <c r="C244" s="10"/>
      <c r="D244" s="11"/>
      <c r="E244" s="1" t="str">
        <f>IF(ISBLANK(C244),"",IF(C244&gt;=Hypothèses!$G$15,Hypothèses!$A$15,IF(C244&gt;=Hypothèses!$G$14,Hypothèses!$A$14,IF(C244&gt;=Hypothèses!$G$13,Hypothèses!$A$13,IF(C244&gt;=Hypothèses!$G$12,Hypothèses!$A$12,IF(C244&gt;=Hypothèses!$G$11,Hypothèses!$A$11,IF(C244&gt;=Hypothèses!$G$10,Hypothèses!$A$10,Hypothèses!$A$9)))))))</f>
        <v/>
      </c>
      <c r="F244" s="1" t="str">
        <f>IF(ISBLANK(C244),"",VLOOKUP(E244,Hypothèses!$A$9:$I$15,9,FALSE))</f>
        <v/>
      </c>
      <c r="G244" s="4" t="str">
        <f>IF(ISBLANK(C244),"",IF(Hypothèses!$B$3="Oui",IF(D244=Liste!$F$2,0%,VLOOKUP(D244,Hypothèses!$A$19:$B$36,2,FALSE)),""))</f>
        <v/>
      </c>
      <c r="H244" s="1" t="str">
        <f>IF(ISBLANK(C244),"",IF(Hypothèses!$B$3="Oui",F244*(1-G244),F244))</f>
        <v/>
      </c>
    </row>
    <row r="245" spans="1:8" x14ac:dyDescent="0.3">
      <c r="A245" s="2">
        <v>244</v>
      </c>
      <c r="B245" s="9"/>
      <c r="C245" s="7"/>
      <c r="D245" s="11"/>
      <c r="E245" s="1" t="str">
        <f>IF(ISBLANK(C245),"",IF(C245&gt;=Hypothèses!$G$15,Hypothèses!$A$15,IF(C245&gt;=Hypothèses!$G$14,Hypothèses!$A$14,IF(C245&gt;=Hypothèses!$G$13,Hypothèses!$A$13,IF(C245&gt;=Hypothèses!$G$12,Hypothèses!$A$12,IF(C245&gt;=Hypothèses!$G$11,Hypothèses!$A$11,IF(C245&gt;=Hypothèses!$G$10,Hypothèses!$A$10,Hypothèses!$A$9)))))))</f>
        <v/>
      </c>
      <c r="F245" s="1" t="str">
        <f>IF(ISBLANK(C245),"",VLOOKUP(E245,Hypothèses!$A$9:$I$15,9,FALSE))</f>
        <v/>
      </c>
      <c r="G245" s="4" t="str">
        <f>IF(ISBLANK(C245),"",IF(Hypothèses!$B$3="Oui",IF(D245=Liste!$F$2,0%,VLOOKUP(D245,Hypothèses!$A$19:$B$36,2,FALSE)),""))</f>
        <v/>
      </c>
      <c r="H245" s="1" t="str">
        <f>IF(ISBLANK(C245),"",IF(Hypothèses!$B$3="Oui",F245*(1-G245),F245))</f>
        <v/>
      </c>
    </row>
    <row r="246" spans="1:8" x14ac:dyDescent="0.3">
      <c r="A246" s="2">
        <v>245</v>
      </c>
      <c r="B246" s="9"/>
      <c r="C246" s="7"/>
      <c r="D246" s="11"/>
      <c r="E246" s="1" t="str">
        <f>IF(ISBLANK(C246),"",IF(C246&gt;=Hypothèses!$G$15,Hypothèses!$A$15,IF(C246&gt;=Hypothèses!$G$14,Hypothèses!$A$14,IF(C246&gt;=Hypothèses!$G$13,Hypothèses!$A$13,IF(C246&gt;=Hypothèses!$G$12,Hypothèses!$A$12,IF(C246&gt;=Hypothèses!$G$11,Hypothèses!$A$11,IF(C246&gt;=Hypothèses!$G$10,Hypothèses!$A$10,Hypothèses!$A$9)))))))</f>
        <v/>
      </c>
      <c r="F246" s="1" t="str">
        <f>IF(ISBLANK(C246),"",VLOOKUP(E246,Hypothèses!$A$9:$I$15,9,FALSE))</f>
        <v/>
      </c>
      <c r="G246" s="4" t="str">
        <f>IF(ISBLANK(C246),"",IF(Hypothèses!$B$3="Oui",IF(D246=Liste!$F$2,0%,VLOOKUP(D246,Hypothèses!$A$19:$B$36,2,FALSE)),""))</f>
        <v/>
      </c>
      <c r="H246" s="1" t="str">
        <f>IF(ISBLANK(C246),"",IF(Hypothèses!$B$3="Oui",F246*(1-G246),F246))</f>
        <v/>
      </c>
    </row>
    <row r="247" spans="1:8" x14ac:dyDescent="0.3">
      <c r="A247" s="2">
        <v>246</v>
      </c>
      <c r="B247" s="9"/>
      <c r="C247" s="7"/>
      <c r="D247" s="11"/>
      <c r="E247" s="1" t="str">
        <f>IF(ISBLANK(C247),"",IF(C247&gt;=Hypothèses!$G$15,Hypothèses!$A$15,IF(C247&gt;=Hypothèses!$G$14,Hypothèses!$A$14,IF(C247&gt;=Hypothèses!$G$13,Hypothèses!$A$13,IF(C247&gt;=Hypothèses!$G$12,Hypothèses!$A$12,IF(C247&gt;=Hypothèses!$G$11,Hypothèses!$A$11,IF(C247&gt;=Hypothèses!$G$10,Hypothèses!$A$10,Hypothèses!$A$9)))))))</f>
        <v/>
      </c>
      <c r="F247" s="1" t="str">
        <f>IF(ISBLANK(C247),"",VLOOKUP(E247,Hypothèses!$A$9:$I$15,9,FALSE))</f>
        <v/>
      </c>
      <c r="G247" s="4" t="str">
        <f>IF(ISBLANK(C247),"",IF(Hypothèses!$B$3="Oui",IF(D247=Liste!$F$2,0%,VLOOKUP(D247,Hypothèses!$A$19:$B$36,2,FALSE)),""))</f>
        <v/>
      </c>
      <c r="H247" s="1" t="str">
        <f>IF(ISBLANK(C247),"",IF(Hypothèses!$B$3="Oui",F247*(1-G247),F247))</f>
        <v/>
      </c>
    </row>
    <row r="248" spans="1:8" x14ac:dyDescent="0.3">
      <c r="A248" s="2">
        <v>247</v>
      </c>
      <c r="B248" s="9"/>
      <c r="C248" s="7"/>
      <c r="D248" s="11"/>
      <c r="E248" s="1" t="str">
        <f>IF(ISBLANK(C248),"",IF(C248&gt;=Hypothèses!$G$15,Hypothèses!$A$15,IF(C248&gt;=Hypothèses!$G$14,Hypothèses!$A$14,IF(C248&gt;=Hypothèses!$G$13,Hypothèses!$A$13,IF(C248&gt;=Hypothèses!$G$12,Hypothèses!$A$12,IF(C248&gt;=Hypothèses!$G$11,Hypothèses!$A$11,IF(C248&gt;=Hypothèses!$G$10,Hypothèses!$A$10,Hypothèses!$A$9)))))))</f>
        <v/>
      </c>
      <c r="F248" s="1" t="str">
        <f>IF(ISBLANK(C248),"",VLOOKUP(E248,Hypothèses!$A$9:$I$15,9,FALSE))</f>
        <v/>
      </c>
      <c r="G248" s="4" t="str">
        <f>IF(ISBLANK(C248),"",IF(Hypothèses!$B$3="Oui",IF(D248=Liste!$F$2,0%,VLOOKUP(D248,Hypothèses!$A$19:$B$36,2,FALSE)),""))</f>
        <v/>
      </c>
      <c r="H248" s="1" t="str">
        <f>IF(ISBLANK(C248),"",IF(Hypothèses!$B$3="Oui",F248*(1-G248),F248))</f>
        <v/>
      </c>
    </row>
    <row r="249" spans="1:8" x14ac:dyDescent="0.3">
      <c r="A249" s="2">
        <v>248</v>
      </c>
      <c r="B249" s="9"/>
      <c r="C249" s="7"/>
      <c r="D249" s="11"/>
      <c r="E249" s="1" t="str">
        <f>IF(ISBLANK(C249),"",IF(C249&gt;=Hypothèses!$G$15,Hypothèses!$A$15,IF(C249&gt;=Hypothèses!$G$14,Hypothèses!$A$14,IF(C249&gt;=Hypothèses!$G$13,Hypothèses!$A$13,IF(C249&gt;=Hypothèses!$G$12,Hypothèses!$A$12,IF(C249&gt;=Hypothèses!$G$11,Hypothèses!$A$11,IF(C249&gt;=Hypothèses!$G$10,Hypothèses!$A$10,Hypothèses!$A$9)))))))</f>
        <v/>
      </c>
      <c r="F249" s="1" t="str">
        <f>IF(ISBLANK(C249),"",VLOOKUP(E249,Hypothèses!$A$9:$I$15,9,FALSE))</f>
        <v/>
      </c>
      <c r="G249" s="4" t="str">
        <f>IF(ISBLANK(C249),"",IF(Hypothèses!$B$3="Oui",IF(D249=Liste!$F$2,0%,VLOOKUP(D249,Hypothèses!$A$19:$B$36,2,FALSE)),""))</f>
        <v/>
      </c>
      <c r="H249" s="1" t="str">
        <f>IF(ISBLANK(C249),"",IF(Hypothèses!$B$3="Oui",F249*(1-G249),F249))</f>
        <v/>
      </c>
    </row>
    <row r="250" spans="1:8" x14ac:dyDescent="0.3">
      <c r="A250" s="2">
        <v>249</v>
      </c>
      <c r="B250" s="9"/>
      <c r="C250" s="10"/>
      <c r="D250" s="11"/>
      <c r="E250" s="1" t="str">
        <f>IF(ISBLANK(C250),"",IF(C250&gt;=Hypothèses!$G$15,Hypothèses!$A$15,IF(C250&gt;=Hypothèses!$G$14,Hypothèses!$A$14,IF(C250&gt;=Hypothèses!$G$13,Hypothèses!$A$13,IF(C250&gt;=Hypothèses!$G$12,Hypothèses!$A$12,IF(C250&gt;=Hypothèses!$G$11,Hypothèses!$A$11,IF(C250&gt;=Hypothèses!$G$10,Hypothèses!$A$10,Hypothèses!$A$9)))))))</f>
        <v/>
      </c>
      <c r="F250" s="1" t="str">
        <f>IF(ISBLANK(C250),"",VLOOKUP(E250,Hypothèses!$A$9:$I$15,9,FALSE))</f>
        <v/>
      </c>
      <c r="G250" s="4" t="str">
        <f>IF(ISBLANK(C250),"",IF(Hypothèses!$B$3="Oui",IF(D250=Liste!$F$2,0%,VLOOKUP(D250,Hypothèses!$A$19:$B$36,2,FALSE)),""))</f>
        <v/>
      </c>
      <c r="H250" s="1" t="str">
        <f>IF(ISBLANK(C250),"",IF(Hypothèses!$B$3="Oui",F250*(1-G250),F250))</f>
        <v/>
      </c>
    </row>
    <row r="251" spans="1:8" x14ac:dyDescent="0.3">
      <c r="A251" s="2">
        <v>250</v>
      </c>
      <c r="B251" s="9"/>
      <c r="C251" s="7"/>
      <c r="D251" s="11"/>
      <c r="E251" s="1" t="str">
        <f>IF(ISBLANK(C251),"",IF(C251&gt;=Hypothèses!$G$15,Hypothèses!$A$15,IF(C251&gt;=Hypothèses!$G$14,Hypothèses!$A$14,IF(C251&gt;=Hypothèses!$G$13,Hypothèses!$A$13,IF(C251&gt;=Hypothèses!$G$12,Hypothèses!$A$12,IF(C251&gt;=Hypothèses!$G$11,Hypothèses!$A$11,IF(C251&gt;=Hypothèses!$G$10,Hypothèses!$A$10,Hypothèses!$A$9)))))))</f>
        <v/>
      </c>
      <c r="F251" s="1" t="str">
        <f>IF(ISBLANK(C251),"",VLOOKUP(E251,Hypothèses!$A$9:$I$15,9,FALSE))</f>
        <v/>
      </c>
      <c r="G251" s="4" t="str">
        <f>IF(ISBLANK(C251),"",IF(Hypothèses!$B$3="Oui",IF(D251=Liste!$F$2,0%,VLOOKUP(D251,Hypothèses!$A$19:$B$36,2,FALSE)),""))</f>
        <v/>
      </c>
      <c r="H251" s="1" t="str">
        <f>IF(ISBLANK(C251),"",IF(Hypothèses!$B$3="Oui",F251*(1-G251),F251))</f>
        <v/>
      </c>
    </row>
    <row r="252" spans="1:8" x14ac:dyDescent="0.3">
      <c r="A252" s="2">
        <v>251</v>
      </c>
      <c r="B252" s="9"/>
      <c r="C252" s="7"/>
      <c r="D252" s="11"/>
      <c r="E252" s="1" t="str">
        <f>IF(ISBLANK(C252),"",IF(C252&gt;=Hypothèses!$G$15,Hypothèses!$A$15,IF(C252&gt;=Hypothèses!$G$14,Hypothèses!$A$14,IF(C252&gt;=Hypothèses!$G$13,Hypothèses!$A$13,IF(C252&gt;=Hypothèses!$G$12,Hypothèses!$A$12,IF(C252&gt;=Hypothèses!$G$11,Hypothèses!$A$11,IF(C252&gt;=Hypothèses!$G$10,Hypothèses!$A$10,Hypothèses!$A$9)))))))</f>
        <v/>
      </c>
      <c r="F252" s="1" t="str">
        <f>IF(ISBLANK(C252),"",VLOOKUP(E252,Hypothèses!$A$9:$I$15,9,FALSE))</f>
        <v/>
      </c>
      <c r="G252" s="4" t="str">
        <f>IF(ISBLANK(C252),"",IF(Hypothèses!$B$3="Oui",IF(D252=Liste!$F$2,0%,VLOOKUP(D252,Hypothèses!$A$19:$B$36,2,FALSE)),""))</f>
        <v/>
      </c>
      <c r="H252" s="1" t="str">
        <f>IF(ISBLANK(C252),"",IF(Hypothèses!$B$3="Oui",F252*(1-G252),F252))</f>
        <v/>
      </c>
    </row>
    <row r="253" spans="1:8" x14ac:dyDescent="0.3">
      <c r="A253" s="2">
        <v>252</v>
      </c>
      <c r="B253" s="9"/>
      <c r="C253" s="7"/>
      <c r="D253" s="11"/>
      <c r="E253" s="1" t="str">
        <f>IF(ISBLANK(C253),"",IF(C253&gt;=Hypothèses!$G$15,Hypothèses!$A$15,IF(C253&gt;=Hypothèses!$G$14,Hypothèses!$A$14,IF(C253&gt;=Hypothèses!$G$13,Hypothèses!$A$13,IF(C253&gt;=Hypothèses!$G$12,Hypothèses!$A$12,IF(C253&gt;=Hypothèses!$G$11,Hypothèses!$A$11,IF(C253&gt;=Hypothèses!$G$10,Hypothèses!$A$10,Hypothèses!$A$9)))))))</f>
        <v/>
      </c>
      <c r="F253" s="1" t="str">
        <f>IF(ISBLANK(C253),"",VLOOKUP(E253,Hypothèses!$A$9:$I$15,9,FALSE))</f>
        <v/>
      </c>
      <c r="G253" s="4" t="str">
        <f>IF(ISBLANK(C253),"",IF(Hypothèses!$B$3="Oui",IF(D253=Liste!$F$2,0%,VLOOKUP(D253,Hypothèses!$A$19:$B$36,2,FALSE)),""))</f>
        <v/>
      </c>
      <c r="H253" s="1" t="str">
        <f>IF(ISBLANK(C253),"",IF(Hypothèses!$B$3="Oui",F253*(1-G253),F253))</f>
        <v/>
      </c>
    </row>
    <row r="254" spans="1:8" x14ac:dyDescent="0.3">
      <c r="A254" s="2">
        <v>253</v>
      </c>
      <c r="B254" s="9"/>
      <c r="C254" s="10"/>
      <c r="D254" s="11"/>
      <c r="E254" s="1" t="str">
        <f>IF(ISBLANK(C254),"",IF(C254&gt;=Hypothèses!$G$15,Hypothèses!$A$15,IF(C254&gt;=Hypothèses!$G$14,Hypothèses!$A$14,IF(C254&gt;=Hypothèses!$G$13,Hypothèses!$A$13,IF(C254&gt;=Hypothèses!$G$12,Hypothèses!$A$12,IF(C254&gt;=Hypothèses!$G$11,Hypothèses!$A$11,IF(C254&gt;=Hypothèses!$G$10,Hypothèses!$A$10,Hypothèses!$A$9)))))))</f>
        <v/>
      </c>
      <c r="F254" s="1" t="str">
        <f>IF(ISBLANK(C254),"",VLOOKUP(E254,Hypothèses!$A$9:$I$15,9,FALSE))</f>
        <v/>
      </c>
      <c r="G254" s="4" t="str">
        <f>IF(ISBLANK(C254),"",IF(Hypothèses!$B$3="Oui",IF(D254=Liste!$F$2,0%,VLOOKUP(D254,Hypothèses!$A$19:$B$36,2,FALSE)),""))</f>
        <v/>
      </c>
      <c r="H254" s="1" t="str">
        <f>IF(ISBLANK(C254),"",IF(Hypothèses!$B$3="Oui",F254*(1-G254),F254))</f>
        <v/>
      </c>
    </row>
    <row r="255" spans="1:8" x14ac:dyDescent="0.3">
      <c r="A255" s="2">
        <v>254</v>
      </c>
      <c r="B255" s="9"/>
      <c r="C255" s="7"/>
      <c r="D255" s="11"/>
      <c r="E255" s="1" t="str">
        <f>IF(ISBLANK(C255),"",IF(C255&gt;=Hypothèses!$G$15,Hypothèses!$A$15,IF(C255&gt;=Hypothèses!$G$14,Hypothèses!$A$14,IF(C255&gt;=Hypothèses!$G$13,Hypothèses!$A$13,IF(C255&gt;=Hypothèses!$G$12,Hypothèses!$A$12,IF(C255&gt;=Hypothèses!$G$11,Hypothèses!$A$11,IF(C255&gt;=Hypothèses!$G$10,Hypothèses!$A$10,Hypothèses!$A$9)))))))</f>
        <v/>
      </c>
      <c r="F255" s="1" t="str">
        <f>IF(ISBLANK(C255),"",VLOOKUP(E255,Hypothèses!$A$9:$I$15,9,FALSE))</f>
        <v/>
      </c>
      <c r="G255" s="4" t="str">
        <f>IF(ISBLANK(C255),"",IF(Hypothèses!$B$3="Oui",IF(D255=Liste!$F$2,0%,VLOOKUP(D255,Hypothèses!$A$19:$B$36,2,FALSE)),""))</f>
        <v/>
      </c>
      <c r="H255" s="1" t="str">
        <f>IF(ISBLANK(C255),"",IF(Hypothèses!$B$3="Oui",F255*(1-G255),F255))</f>
        <v/>
      </c>
    </row>
    <row r="256" spans="1:8" x14ac:dyDescent="0.3">
      <c r="A256" s="2">
        <v>255</v>
      </c>
      <c r="B256" s="9"/>
      <c r="C256" s="7"/>
      <c r="D256" s="11"/>
      <c r="E256" s="1" t="str">
        <f>IF(ISBLANK(C256),"",IF(C256&gt;=Hypothèses!$G$15,Hypothèses!$A$15,IF(C256&gt;=Hypothèses!$G$14,Hypothèses!$A$14,IF(C256&gt;=Hypothèses!$G$13,Hypothèses!$A$13,IF(C256&gt;=Hypothèses!$G$12,Hypothèses!$A$12,IF(C256&gt;=Hypothèses!$G$11,Hypothèses!$A$11,IF(C256&gt;=Hypothèses!$G$10,Hypothèses!$A$10,Hypothèses!$A$9)))))))</f>
        <v/>
      </c>
      <c r="F256" s="1" t="str">
        <f>IF(ISBLANK(C256),"",VLOOKUP(E256,Hypothèses!$A$9:$I$15,9,FALSE))</f>
        <v/>
      </c>
      <c r="G256" s="4" t="str">
        <f>IF(ISBLANK(C256),"",IF(Hypothèses!$B$3="Oui",IF(D256=Liste!$F$2,0%,VLOOKUP(D256,Hypothèses!$A$19:$B$36,2,FALSE)),""))</f>
        <v/>
      </c>
      <c r="H256" s="1" t="str">
        <f>IF(ISBLANK(C256),"",IF(Hypothèses!$B$3="Oui",F256*(1-G256),F256))</f>
        <v/>
      </c>
    </row>
    <row r="257" spans="1:8" x14ac:dyDescent="0.3">
      <c r="A257" s="2">
        <v>256</v>
      </c>
      <c r="B257" s="13"/>
      <c r="C257" s="10"/>
      <c r="D257" s="11"/>
      <c r="E257" s="1" t="str">
        <f>IF(ISBLANK(C257),"",IF(C257&gt;=Hypothèses!$G$15,Hypothèses!$A$15,IF(C257&gt;=Hypothèses!$G$14,Hypothèses!$A$14,IF(C257&gt;=Hypothèses!$G$13,Hypothèses!$A$13,IF(C257&gt;=Hypothèses!$G$12,Hypothèses!$A$12,IF(C257&gt;=Hypothèses!$G$11,Hypothèses!$A$11,IF(C257&gt;=Hypothèses!$G$10,Hypothèses!$A$10,Hypothèses!$A$9)))))))</f>
        <v/>
      </c>
      <c r="F257" s="1" t="str">
        <f>IF(ISBLANK(C257),"",VLOOKUP(E257,Hypothèses!$A$9:$I$15,9,FALSE))</f>
        <v/>
      </c>
      <c r="G257" s="4" t="str">
        <f>IF(ISBLANK(C257),"",IF(Hypothèses!$B$3="Oui",IF(D257=Liste!$F$2,0%,VLOOKUP(D257,Hypothèses!$A$19:$B$36,2,FALSE)),""))</f>
        <v/>
      </c>
      <c r="H257" s="1" t="str">
        <f>IF(ISBLANK(C257),"",IF(Hypothèses!$B$3="Oui",F257*(1-G257),F257))</f>
        <v/>
      </c>
    </row>
    <row r="258" spans="1:8" x14ac:dyDescent="0.3">
      <c r="A258" s="2">
        <v>257</v>
      </c>
      <c r="B258" s="11"/>
      <c r="C258" s="11"/>
      <c r="D258" s="11"/>
      <c r="E258" s="1" t="str">
        <f>IF(ISBLANK(C258),"",IF(C258&gt;=Hypothèses!$G$15,Hypothèses!$A$15,IF(C258&gt;=Hypothèses!$G$14,Hypothèses!$A$14,IF(C258&gt;=Hypothèses!$G$13,Hypothèses!$A$13,IF(C258&gt;=Hypothèses!$G$12,Hypothèses!$A$12,IF(C258&gt;=Hypothèses!$G$11,Hypothèses!$A$11,IF(C258&gt;=Hypothèses!$G$10,Hypothèses!$A$10,Hypothèses!$A$9)))))))</f>
        <v/>
      </c>
      <c r="F258" s="1" t="str">
        <f>IF(ISBLANK(C258),"",VLOOKUP(E258,Hypothèses!$A$9:$I$15,9,FALSE))</f>
        <v/>
      </c>
      <c r="G258" s="4" t="str">
        <f>IF(ISBLANK(C258),"",IF(Hypothèses!$B$3="Oui",IF(D258=Liste!$F$2,0%,VLOOKUP(D258,Hypothèses!$A$19:$B$36,2,FALSE)),""))</f>
        <v/>
      </c>
      <c r="H258" s="1" t="str">
        <f>IF(ISBLANK(C258),"",IF(Hypothèses!$B$3="Oui",F258*(1-G258),F258))</f>
        <v/>
      </c>
    </row>
    <row r="259" spans="1:8" x14ac:dyDescent="0.3">
      <c r="A259" s="2">
        <v>258</v>
      </c>
      <c r="B259" s="11"/>
      <c r="C259" s="11"/>
      <c r="D259" s="11"/>
      <c r="E259" s="1" t="str">
        <f>IF(ISBLANK(C259),"",IF(C259&gt;=Hypothèses!$G$15,Hypothèses!$A$15,IF(C259&gt;=Hypothèses!$G$14,Hypothèses!$A$14,IF(C259&gt;=Hypothèses!$G$13,Hypothèses!$A$13,IF(C259&gt;=Hypothèses!$G$12,Hypothèses!$A$12,IF(C259&gt;=Hypothèses!$G$11,Hypothèses!$A$11,IF(C259&gt;=Hypothèses!$G$10,Hypothèses!$A$10,Hypothèses!$A$9)))))))</f>
        <v/>
      </c>
      <c r="F259" s="1" t="str">
        <f>IF(ISBLANK(C259),"",VLOOKUP(E259,Hypothèses!$A$9:$I$15,9,FALSE))</f>
        <v/>
      </c>
      <c r="G259" s="4" t="str">
        <f>IF(ISBLANK(C259),"",IF(Hypothèses!$B$3="Oui",IF(D259=Liste!$F$2,0%,VLOOKUP(D259,Hypothèses!$A$19:$B$36,2,FALSE)),""))</f>
        <v/>
      </c>
      <c r="H259" s="1" t="str">
        <f>IF(ISBLANK(C259),"",IF(Hypothèses!$B$3="Oui",F259*(1-G259),F259))</f>
        <v/>
      </c>
    </row>
    <row r="260" spans="1:8" x14ac:dyDescent="0.3">
      <c r="A260" s="2">
        <v>259</v>
      </c>
      <c r="B260" s="11"/>
      <c r="C260" s="11"/>
      <c r="D260" s="11"/>
      <c r="E260" s="1" t="str">
        <f>IF(ISBLANK(C260),"",IF(C260&gt;=Hypothèses!$G$15,Hypothèses!$A$15,IF(C260&gt;=Hypothèses!$G$14,Hypothèses!$A$14,IF(C260&gt;=Hypothèses!$G$13,Hypothèses!$A$13,IF(C260&gt;=Hypothèses!$G$12,Hypothèses!$A$12,IF(C260&gt;=Hypothèses!$G$11,Hypothèses!$A$11,IF(C260&gt;=Hypothèses!$G$10,Hypothèses!$A$10,Hypothèses!$A$9)))))))</f>
        <v/>
      </c>
      <c r="F260" s="1" t="str">
        <f>IF(ISBLANK(C260),"",VLOOKUP(E260,Hypothèses!$A$9:$I$15,9,FALSE))</f>
        <v/>
      </c>
      <c r="G260" s="4" t="str">
        <f>IF(ISBLANK(C260),"",IF(Hypothèses!$B$3="Oui",IF(D260=Liste!$F$2,0%,VLOOKUP(D260,Hypothèses!$A$19:$B$36,2,FALSE)),""))</f>
        <v/>
      </c>
      <c r="H260" s="1" t="str">
        <f>IF(ISBLANK(C260),"",IF(Hypothèses!$B$3="Oui",F260*(1-G260),F260))</f>
        <v/>
      </c>
    </row>
    <row r="261" spans="1:8" x14ac:dyDescent="0.3">
      <c r="A261" s="2">
        <v>260</v>
      </c>
      <c r="B261" s="11"/>
      <c r="C261" s="11"/>
      <c r="D261" s="11"/>
      <c r="E261" s="1" t="str">
        <f>IF(ISBLANK(C261),"",IF(C261&gt;=Hypothèses!$G$15,Hypothèses!$A$15,IF(C261&gt;=Hypothèses!$G$14,Hypothèses!$A$14,IF(C261&gt;=Hypothèses!$G$13,Hypothèses!$A$13,IF(C261&gt;=Hypothèses!$G$12,Hypothèses!$A$12,IF(C261&gt;=Hypothèses!$G$11,Hypothèses!$A$11,IF(C261&gt;=Hypothèses!$G$10,Hypothèses!$A$10,Hypothèses!$A$9)))))))</f>
        <v/>
      </c>
      <c r="F261" s="1" t="str">
        <f>IF(ISBLANK(C261),"",VLOOKUP(E261,Hypothèses!$A$9:$I$15,9,FALSE))</f>
        <v/>
      </c>
      <c r="G261" s="4" t="str">
        <f>IF(ISBLANK(C261),"",IF(Hypothèses!$B$3="Oui",IF(D261=Liste!$F$2,0%,VLOOKUP(D261,Hypothèses!$A$19:$B$36,2,FALSE)),""))</f>
        <v/>
      </c>
      <c r="H261" s="1" t="str">
        <f>IF(ISBLANK(C261),"",IF(Hypothèses!$B$3="Oui",F261*(1-G261),F261))</f>
        <v/>
      </c>
    </row>
    <row r="262" spans="1:8" x14ac:dyDescent="0.3">
      <c r="A262" s="2">
        <v>261</v>
      </c>
      <c r="B262" s="11"/>
      <c r="C262" s="11"/>
      <c r="D262" s="11"/>
      <c r="E262" s="1" t="str">
        <f>IF(ISBLANK(C262),"",IF(C262&gt;=Hypothèses!$G$15,Hypothèses!$A$15,IF(C262&gt;=Hypothèses!$G$14,Hypothèses!$A$14,IF(C262&gt;=Hypothèses!$G$13,Hypothèses!$A$13,IF(C262&gt;=Hypothèses!$G$12,Hypothèses!$A$12,IF(C262&gt;=Hypothèses!$G$11,Hypothèses!$A$11,IF(C262&gt;=Hypothèses!$G$10,Hypothèses!$A$10,Hypothèses!$A$9)))))))</f>
        <v/>
      </c>
      <c r="F262" s="1" t="str">
        <f>IF(ISBLANK(C262),"",VLOOKUP(E262,Hypothèses!$A$9:$I$15,9,FALSE))</f>
        <v/>
      </c>
      <c r="G262" s="4" t="str">
        <f>IF(ISBLANK(C262),"",IF(Hypothèses!$B$3="Oui",IF(D262=Liste!$F$2,0%,VLOOKUP(D262,Hypothèses!$A$19:$B$36,2,FALSE)),""))</f>
        <v/>
      </c>
      <c r="H262" s="1" t="str">
        <f>IF(ISBLANK(C262),"",IF(Hypothèses!$B$3="Oui",F262*(1-G262),F262))</f>
        <v/>
      </c>
    </row>
    <row r="263" spans="1:8" x14ac:dyDescent="0.3">
      <c r="A263" s="2">
        <v>262</v>
      </c>
      <c r="B263" s="11"/>
      <c r="C263" s="11"/>
      <c r="D263" s="11"/>
      <c r="E263" s="1" t="str">
        <f>IF(ISBLANK(C263),"",IF(C263&gt;=Hypothèses!$G$15,Hypothèses!$A$15,IF(C263&gt;=Hypothèses!$G$14,Hypothèses!$A$14,IF(C263&gt;=Hypothèses!$G$13,Hypothèses!$A$13,IF(C263&gt;=Hypothèses!$G$12,Hypothèses!$A$12,IF(C263&gt;=Hypothèses!$G$11,Hypothèses!$A$11,IF(C263&gt;=Hypothèses!$G$10,Hypothèses!$A$10,Hypothèses!$A$9)))))))</f>
        <v/>
      </c>
      <c r="F263" s="1" t="str">
        <f>IF(ISBLANK(C263),"",VLOOKUP(E263,Hypothèses!$A$9:$I$15,9,FALSE))</f>
        <v/>
      </c>
      <c r="G263" s="4" t="str">
        <f>IF(ISBLANK(C263),"",IF(Hypothèses!$B$3="Oui",IF(D263=Liste!$F$2,0%,VLOOKUP(D263,Hypothèses!$A$19:$B$36,2,FALSE)),""))</f>
        <v/>
      </c>
      <c r="H263" s="1" t="str">
        <f>IF(ISBLANK(C263),"",IF(Hypothèses!$B$3="Oui",F263*(1-G263),F263))</f>
        <v/>
      </c>
    </row>
    <row r="264" spans="1:8" x14ac:dyDescent="0.3">
      <c r="A264" s="2">
        <v>263</v>
      </c>
      <c r="B264" s="11"/>
      <c r="C264" s="11"/>
      <c r="D264" s="11"/>
      <c r="E264" s="1" t="str">
        <f>IF(ISBLANK(C264),"",IF(C264&gt;=Hypothèses!$G$15,Hypothèses!$A$15,IF(C264&gt;=Hypothèses!$G$14,Hypothèses!$A$14,IF(C264&gt;=Hypothèses!$G$13,Hypothèses!$A$13,IF(C264&gt;=Hypothèses!$G$12,Hypothèses!$A$12,IF(C264&gt;=Hypothèses!$G$11,Hypothèses!$A$11,IF(C264&gt;=Hypothèses!$G$10,Hypothèses!$A$10,Hypothèses!$A$9)))))))</f>
        <v/>
      </c>
      <c r="F264" s="1" t="str">
        <f>IF(ISBLANK(C264),"",VLOOKUP(E264,Hypothèses!$A$9:$I$15,9,FALSE))</f>
        <v/>
      </c>
      <c r="G264" s="4" t="str">
        <f>IF(ISBLANK(C264),"",IF(Hypothèses!$B$3="Oui",IF(D264=Liste!$F$2,0%,VLOOKUP(D264,Hypothèses!$A$19:$B$36,2,FALSE)),""))</f>
        <v/>
      </c>
      <c r="H264" s="1" t="str">
        <f>IF(ISBLANK(C264),"",IF(Hypothèses!$B$3="Oui",F264*(1-G264),F264))</f>
        <v/>
      </c>
    </row>
    <row r="265" spans="1:8" x14ac:dyDescent="0.3">
      <c r="A265" s="2">
        <v>264</v>
      </c>
      <c r="B265" s="11"/>
      <c r="C265" s="11"/>
      <c r="D265" s="11"/>
      <c r="E265" s="1" t="str">
        <f>IF(ISBLANK(C265),"",IF(C265&gt;=Hypothèses!$G$15,Hypothèses!$A$15,IF(C265&gt;=Hypothèses!$G$14,Hypothèses!$A$14,IF(C265&gt;=Hypothèses!$G$13,Hypothèses!$A$13,IF(C265&gt;=Hypothèses!$G$12,Hypothèses!$A$12,IF(C265&gt;=Hypothèses!$G$11,Hypothèses!$A$11,IF(C265&gt;=Hypothèses!$G$10,Hypothèses!$A$10,Hypothèses!$A$9)))))))</f>
        <v/>
      </c>
      <c r="F265" s="1" t="str">
        <f>IF(ISBLANK(C265),"",VLOOKUP(E265,Hypothèses!$A$9:$I$15,9,FALSE))</f>
        <v/>
      </c>
      <c r="G265" s="4" t="str">
        <f>IF(ISBLANK(C265),"",IF(Hypothèses!$B$3="Oui",IF(D265=Liste!$F$2,0%,VLOOKUP(D265,Hypothèses!$A$19:$B$36,2,FALSE)),""))</f>
        <v/>
      </c>
      <c r="H265" s="1" t="str">
        <f>IF(ISBLANK(C265),"",IF(Hypothèses!$B$3="Oui",F265*(1-G265),F265))</f>
        <v/>
      </c>
    </row>
    <row r="266" spans="1:8" x14ac:dyDescent="0.3">
      <c r="A266" s="2">
        <v>265</v>
      </c>
      <c r="B266" s="11"/>
      <c r="C266" s="11"/>
      <c r="D266" s="11"/>
      <c r="E266" s="1" t="str">
        <f>IF(ISBLANK(C266),"",IF(C266&gt;=Hypothèses!$G$15,Hypothèses!$A$15,IF(C266&gt;=Hypothèses!$G$14,Hypothèses!$A$14,IF(C266&gt;=Hypothèses!$G$13,Hypothèses!$A$13,IF(C266&gt;=Hypothèses!$G$12,Hypothèses!$A$12,IF(C266&gt;=Hypothèses!$G$11,Hypothèses!$A$11,IF(C266&gt;=Hypothèses!$G$10,Hypothèses!$A$10,Hypothèses!$A$9)))))))</f>
        <v/>
      </c>
      <c r="F266" s="1" t="str">
        <f>IF(ISBLANK(C266),"",VLOOKUP(E266,Hypothèses!$A$9:$I$15,9,FALSE))</f>
        <v/>
      </c>
      <c r="G266" s="4" t="str">
        <f>IF(ISBLANK(C266),"",IF(Hypothèses!$B$3="Oui",IF(D266=Liste!$F$2,0%,VLOOKUP(D266,Hypothèses!$A$19:$B$36,2,FALSE)),""))</f>
        <v/>
      </c>
      <c r="H266" s="1" t="str">
        <f>IF(ISBLANK(C266),"",IF(Hypothèses!$B$3="Oui",F266*(1-G266),F266))</f>
        <v/>
      </c>
    </row>
    <row r="267" spans="1:8" x14ac:dyDescent="0.3">
      <c r="A267" s="2">
        <v>266</v>
      </c>
      <c r="B267" s="11"/>
      <c r="C267" s="11"/>
      <c r="D267" s="11"/>
      <c r="E267" s="1" t="str">
        <f>IF(ISBLANK(C267),"",IF(C267&gt;=Hypothèses!$G$15,Hypothèses!$A$15,IF(C267&gt;=Hypothèses!$G$14,Hypothèses!$A$14,IF(C267&gt;=Hypothèses!$G$13,Hypothèses!$A$13,IF(C267&gt;=Hypothèses!$G$12,Hypothèses!$A$12,IF(C267&gt;=Hypothèses!$G$11,Hypothèses!$A$11,IF(C267&gt;=Hypothèses!$G$10,Hypothèses!$A$10,Hypothèses!$A$9)))))))</f>
        <v/>
      </c>
      <c r="F267" s="1" t="str">
        <f>IF(ISBLANK(C267),"",VLOOKUP(E267,Hypothèses!$A$9:$I$15,9,FALSE))</f>
        <v/>
      </c>
      <c r="G267" s="4" t="str">
        <f>IF(ISBLANK(C267),"",IF(Hypothèses!$B$3="Oui",IF(D267=Liste!$F$2,0%,VLOOKUP(D267,Hypothèses!$A$19:$B$36,2,FALSE)),""))</f>
        <v/>
      </c>
      <c r="H267" s="1" t="str">
        <f>IF(ISBLANK(C267),"",IF(Hypothèses!$B$3="Oui",F267*(1-G267),F267))</f>
        <v/>
      </c>
    </row>
    <row r="268" spans="1:8" x14ac:dyDescent="0.3">
      <c r="A268" s="2">
        <v>267</v>
      </c>
      <c r="B268" s="11"/>
      <c r="C268" s="11"/>
      <c r="D268" s="11"/>
      <c r="E268" s="1" t="str">
        <f>IF(ISBLANK(C268),"",IF(C268&gt;=Hypothèses!$G$15,Hypothèses!$A$15,IF(C268&gt;=Hypothèses!$G$14,Hypothèses!$A$14,IF(C268&gt;=Hypothèses!$G$13,Hypothèses!$A$13,IF(C268&gt;=Hypothèses!$G$12,Hypothèses!$A$12,IF(C268&gt;=Hypothèses!$G$11,Hypothèses!$A$11,IF(C268&gt;=Hypothèses!$G$10,Hypothèses!$A$10,Hypothèses!$A$9)))))))</f>
        <v/>
      </c>
      <c r="F268" s="1" t="str">
        <f>IF(ISBLANK(C268),"",VLOOKUP(E268,Hypothèses!$A$9:$I$15,9,FALSE))</f>
        <v/>
      </c>
      <c r="G268" s="4" t="str">
        <f>IF(ISBLANK(C268),"",IF(Hypothèses!$B$3="Oui",IF(D268=Liste!$F$2,0%,VLOOKUP(D268,Hypothèses!$A$19:$B$36,2,FALSE)),""))</f>
        <v/>
      </c>
      <c r="H268" s="1" t="str">
        <f>IF(ISBLANK(C268),"",IF(Hypothèses!$B$3="Oui",F268*(1-G268),F268))</f>
        <v/>
      </c>
    </row>
    <row r="269" spans="1:8" x14ac:dyDescent="0.3">
      <c r="A269" s="2">
        <v>268</v>
      </c>
      <c r="B269" s="11"/>
      <c r="C269" s="11"/>
      <c r="D269" s="11"/>
      <c r="E269" s="1" t="str">
        <f>IF(ISBLANK(C269),"",IF(C269&gt;=Hypothèses!$G$15,Hypothèses!$A$15,IF(C269&gt;=Hypothèses!$G$14,Hypothèses!$A$14,IF(C269&gt;=Hypothèses!$G$13,Hypothèses!$A$13,IF(C269&gt;=Hypothèses!$G$12,Hypothèses!$A$12,IF(C269&gt;=Hypothèses!$G$11,Hypothèses!$A$11,IF(C269&gt;=Hypothèses!$G$10,Hypothèses!$A$10,Hypothèses!$A$9)))))))</f>
        <v/>
      </c>
      <c r="F269" s="1" t="str">
        <f>IF(ISBLANK(C269),"",VLOOKUP(E269,Hypothèses!$A$9:$I$15,9,FALSE))</f>
        <v/>
      </c>
      <c r="G269" s="4" t="str">
        <f>IF(ISBLANK(C269),"",IF(Hypothèses!$B$3="Oui",IF(D269=Liste!$F$2,0%,VLOOKUP(D269,Hypothèses!$A$19:$B$36,2,FALSE)),""))</f>
        <v/>
      </c>
      <c r="H269" s="1" t="str">
        <f>IF(ISBLANK(C269),"",IF(Hypothèses!$B$3="Oui",F269*(1-G269),F269))</f>
        <v/>
      </c>
    </row>
    <row r="270" spans="1:8" x14ac:dyDescent="0.3">
      <c r="A270" s="2">
        <v>269</v>
      </c>
      <c r="B270" s="11"/>
      <c r="C270" s="11"/>
      <c r="D270" s="11"/>
      <c r="E270" s="1" t="str">
        <f>IF(ISBLANK(C270),"",IF(C270&gt;=Hypothèses!$G$15,Hypothèses!$A$15,IF(C270&gt;=Hypothèses!$G$14,Hypothèses!$A$14,IF(C270&gt;=Hypothèses!$G$13,Hypothèses!$A$13,IF(C270&gt;=Hypothèses!$G$12,Hypothèses!$A$12,IF(C270&gt;=Hypothèses!$G$11,Hypothèses!$A$11,IF(C270&gt;=Hypothèses!$G$10,Hypothèses!$A$10,Hypothèses!$A$9)))))))</f>
        <v/>
      </c>
      <c r="F270" s="1" t="str">
        <f>IF(ISBLANK(C270),"",VLOOKUP(E270,Hypothèses!$A$9:$I$15,9,FALSE))</f>
        <v/>
      </c>
      <c r="G270" s="4" t="str">
        <f>IF(ISBLANK(C270),"",IF(Hypothèses!$B$3="Oui",IF(D270=Liste!$F$2,0%,VLOOKUP(D270,Hypothèses!$A$19:$B$36,2,FALSE)),""))</f>
        <v/>
      </c>
      <c r="H270" s="1" t="str">
        <f>IF(ISBLANK(C270),"",IF(Hypothèses!$B$3="Oui",F270*(1-G270),F270))</f>
        <v/>
      </c>
    </row>
    <row r="271" spans="1:8" x14ac:dyDescent="0.3">
      <c r="A271" s="2">
        <v>270</v>
      </c>
      <c r="B271" s="11"/>
      <c r="C271" s="11"/>
      <c r="D271" s="11"/>
      <c r="E271" s="1" t="str">
        <f>IF(ISBLANK(C271),"",IF(C271&gt;=Hypothèses!$G$15,Hypothèses!$A$15,IF(C271&gt;=Hypothèses!$G$14,Hypothèses!$A$14,IF(C271&gt;=Hypothèses!$G$13,Hypothèses!$A$13,IF(C271&gt;=Hypothèses!$G$12,Hypothèses!$A$12,IF(C271&gt;=Hypothèses!$G$11,Hypothèses!$A$11,IF(C271&gt;=Hypothèses!$G$10,Hypothèses!$A$10,Hypothèses!$A$9)))))))</f>
        <v/>
      </c>
      <c r="F271" s="1" t="str">
        <f>IF(ISBLANK(C271),"",VLOOKUP(E271,Hypothèses!$A$9:$I$15,9,FALSE))</f>
        <v/>
      </c>
      <c r="G271" s="4" t="str">
        <f>IF(ISBLANK(C271),"",IF(Hypothèses!$B$3="Oui",IF(D271=Liste!$F$2,0%,VLOOKUP(D271,Hypothèses!$A$19:$B$36,2,FALSE)),""))</f>
        <v/>
      </c>
      <c r="H271" s="1" t="str">
        <f>IF(ISBLANK(C271),"",IF(Hypothèses!$B$3="Oui",F271*(1-G271),F271))</f>
        <v/>
      </c>
    </row>
    <row r="272" spans="1:8" x14ac:dyDescent="0.3">
      <c r="A272" s="2">
        <v>271</v>
      </c>
      <c r="B272" s="11"/>
      <c r="C272" s="11"/>
      <c r="D272" s="11"/>
      <c r="E272" s="1" t="str">
        <f>IF(ISBLANK(C272),"",IF(C272&gt;=Hypothèses!$G$15,Hypothèses!$A$15,IF(C272&gt;=Hypothèses!$G$14,Hypothèses!$A$14,IF(C272&gt;=Hypothèses!$G$13,Hypothèses!$A$13,IF(C272&gt;=Hypothèses!$G$12,Hypothèses!$A$12,IF(C272&gt;=Hypothèses!$G$11,Hypothèses!$A$11,IF(C272&gt;=Hypothèses!$G$10,Hypothèses!$A$10,Hypothèses!$A$9)))))))</f>
        <v/>
      </c>
      <c r="F272" s="1" t="str">
        <f>IF(ISBLANK(C272),"",VLOOKUP(E272,Hypothèses!$A$9:$I$15,9,FALSE))</f>
        <v/>
      </c>
      <c r="G272" s="4" t="str">
        <f>IF(ISBLANK(C272),"",IF(Hypothèses!$B$3="Oui",IF(D272=Liste!$F$2,0%,VLOOKUP(D272,Hypothèses!$A$19:$B$36,2,FALSE)),""))</f>
        <v/>
      </c>
      <c r="H272" s="1" t="str">
        <f>IF(ISBLANK(C272),"",IF(Hypothèses!$B$3="Oui",F272*(1-G272),F272))</f>
        <v/>
      </c>
    </row>
    <row r="273" spans="1:8" x14ac:dyDescent="0.3">
      <c r="A273" s="2">
        <v>272</v>
      </c>
      <c r="B273" s="11"/>
      <c r="C273" s="11"/>
      <c r="D273" s="11"/>
      <c r="E273" s="1" t="str">
        <f>IF(ISBLANK(C273),"",IF(C273&gt;=Hypothèses!$G$15,Hypothèses!$A$15,IF(C273&gt;=Hypothèses!$G$14,Hypothèses!$A$14,IF(C273&gt;=Hypothèses!$G$13,Hypothèses!$A$13,IF(C273&gt;=Hypothèses!$G$12,Hypothèses!$A$12,IF(C273&gt;=Hypothèses!$G$11,Hypothèses!$A$11,IF(C273&gt;=Hypothèses!$G$10,Hypothèses!$A$10,Hypothèses!$A$9)))))))</f>
        <v/>
      </c>
      <c r="F273" s="1" t="str">
        <f>IF(ISBLANK(C273),"",VLOOKUP(E273,Hypothèses!$A$9:$I$15,9,FALSE))</f>
        <v/>
      </c>
      <c r="G273" s="4" t="str">
        <f>IF(ISBLANK(C273),"",IF(Hypothèses!$B$3="Oui",IF(D273=Liste!$F$2,0%,VLOOKUP(D273,Hypothèses!$A$19:$B$36,2,FALSE)),""))</f>
        <v/>
      </c>
      <c r="H273" s="1" t="str">
        <f>IF(ISBLANK(C273),"",IF(Hypothèses!$B$3="Oui",F273*(1-G273),F273))</f>
        <v/>
      </c>
    </row>
    <row r="274" spans="1:8" x14ac:dyDescent="0.3">
      <c r="A274" s="2">
        <v>273</v>
      </c>
      <c r="B274" s="11"/>
      <c r="C274" s="11"/>
      <c r="D274" s="11"/>
      <c r="E274" s="1" t="str">
        <f>IF(ISBLANK(C274),"",IF(C274&gt;=Hypothèses!$G$15,Hypothèses!$A$15,IF(C274&gt;=Hypothèses!$G$14,Hypothèses!$A$14,IF(C274&gt;=Hypothèses!$G$13,Hypothèses!$A$13,IF(C274&gt;=Hypothèses!$G$12,Hypothèses!$A$12,IF(C274&gt;=Hypothèses!$G$11,Hypothèses!$A$11,IF(C274&gt;=Hypothèses!$G$10,Hypothèses!$A$10,Hypothèses!$A$9)))))))</f>
        <v/>
      </c>
      <c r="F274" s="1" t="str">
        <f>IF(ISBLANK(C274),"",VLOOKUP(E274,Hypothèses!$A$9:$I$15,9,FALSE))</f>
        <v/>
      </c>
      <c r="G274" s="4" t="str">
        <f>IF(ISBLANK(C274),"",IF(Hypothèses!$B$3="Oui",IF(D274=Liste!$F$2,0%,VLOOKUP(D274,Hypothèses!$A$19:$B$36,2,FALSE)),""))</f>
        <v/>
      </c>
      <c r="H274" s="1" t="str">
        <f>IF(ISBLANK(C274),"",IF(Hypothèses!$B$3="Oui",F274*(1-G274),F274))</f>
        <v/>
      </c>
    </row>
    <row r="275" spans="1:8" x14ac:dyDescent="0.3">
      <c r="A275" s="2">
        <v>274</v>
      </c>
      <c r="B275" s="11"/>
      <c r="C275" s="11"/>
      <c r="D275" s="11"/>
      <c r="E275" s="1" t="str">
        <f>IF(ISBLANK(C275),"",IF(C275&gt;=Hypothèses!$G$15,Hypothèses!$A$15,IF(C275&gt;=Hypothèses!$G$14,Hypothèses!$A$14,IF(C275&gt;=Hypothèses!$G$13,Hypothèses!$A$13,IF(C275&gt;=Hypothèses!$G$12,Hypothèses!$A$12,IF(C275&gt;=Hypothèses!$G$11,Hypothèses!$A$11,IF(C275&gt;=Hypothèses!$G$10,Hypothèses!$A$10,Hypothèses!$A$9)))))))</f>
        <v/>
      </c>
      <c r="F275" s="1" t="str">
        <f>IF(ISBLANK(C275),"",VLOOKUP(E275,Hypothèses!$A$9:$I$15,9,FALSE))</f>
        <v/>
      </c>
      <c r="G275" s="4" t="str">
        <f>IF(ISBLANK(C275),"",IF(Hypothèses!$B$3="Oui",IF(D275=Liste!$F$2,0%,VLOOKUP(D275,Hypothèses!$A$19:$B$36,2,FALSE)),""))</f>
        <v/>
      </c>
      <c r="H275" s="1" t="str">
        <f>IF(ISBLANK(C275),"",IF(Hypothèses!$B$3="Oui",F275*(1-G275),F275))</f>
        <v/>
      </c>
    </row>
    <row r="276" spans="1:8" x14ac:dyDescent="0.3">
      <c r="A276" s="2">
        <v>275</v>
      </c>
      <c r="B276" s="11"/>
      <c r="C276" s="11"/>
      <c r="D276" s="11"/>
      <c r="E276" s="1" t="str">
        <f>IF(ISBLANK(C276),"",IF(C276&gt;=Hypothèses!$G$15,Hypothèses!$A$15,IF(C276&gt;=Hypothèses!$G$14,Hypothèses!$A$14,IF(C276&gt;=Hypothèses!$G$13,Hypothèses!$A$13,IF(C276&gt;=Hypothèses!$G$12,Hypothèses!$A$12,IF(C276&gt;=Hypothèses!$G$11,Hypothèses!$A$11,IF(C276&gt;=Hypothèses!$G$10,Hypothèses!$A$10,Hypothèses!$A$9)))))))</f>
        <v/>
      </c>
      <c r="F276" s="1" t="str">
        <f>IF(ISBLANK(C276),"",VLOOKUP(E276,Hypothèses!$A$9:$I$15,9,FALSE))</f>
        <v/>
      </c>
      <c r="G276" s="4" t="str">
        <f>IF(ISBLANK(C276),"",IF(Hypothèses!$B$3="Oui",IF(D276=Liste!$F$2,0%,VLOOKUP(D276,Hypothèses!$A$19:$B$36,2,FALSE)),""))</f>
        <v/>
      </c>
      <c r="H276" s="1" t="str">
        <f>IF(ISBLANK(C276),"",IF(Hypothèses!$B$3="Oui",F276*(1-G276),F276))</f>
        <v/>
      </c>
    </row>
    <row r="277" spans="1:8" x14ac:dyDescent="0.3">
      <c r="A277" s="2">
        <v>276</v>
      </c>
      <c r="B277" s="11"/>
      <c r="C277" s="11"/>
      <c r="D277" s="11"/>
      <c r="E277" s="1" t="str">
        <f>IF(ISBLANK(C277),"",IF(C277&gt;=Hypothèses!$G$15,Hypothèses!$A$15,IF(C277&gt;=Hypothèses!$G$14,Hypothèses!$A$14,IF(C277&gt;=Hypothèses!$G$13,Hypothèses!$A$13,IF(C277&gt;=Hypothèses!$G$12,Hypothèses!$A$12,IF(C277&gt;=Hypothèses!$G$11,Hypothèses!$A$11,IF(C277&gt;=Hypothèses!$G$10,Hypothèses!$A$10,Hypothèses!$A$9)))))))</f>
        <v/>
      </c>
      <c r="F277" s="1" t="str">
        <f>IF(ISBLANK(C277),"",VLOOKUP(E277,Hypothèses!$A$9:$I$15,9,FALSE))</f>
        <v/>
      </c>
      <c r="G277" s="4" t="str">
        <f>IF(ISBLANK(C277),"",IF(Hypothèses!$B$3="Oui",IF(D277=Liste!$F$2,0%,VLOOKUP(D277,Hypothèses!$A$19:$B$36,2,FALSE)),""))</f>
        <v/>
      </c>
      <c r="H277" s="1" t="str">
        <f>IF(ISBLANK(C277),"",IF(Hypothèses!$B$3="Oui",F277*(1-G277),F277))</f>
        <v/>
      </c>
    </row>
    <row r="278" spans="1:8" x14ac:dyDescent="0.3">
      <c r="A278" s="2">
        <v>277</v>
      </c>
      <c r="B278" s="11"/>
      <c r="C278" s="11"/>
      <c r="D278" s="11"/>
      <c r="E278" s="1" t="str">
        <f>IF(ISBLANK(C278),"",IF(C278&gt;=Hypothèses!$G$15,Hypothèses!$A$15,IF(C278&gt;=Hypothèses!$G$14,Hypothèses!$A$14,IF(C278&gt;=Hypothèses!$G$13,Hypothèses!$A$13,IF(C278&gt;=Hypothèses!$G$12,Hypothèses!$A$12,IF(C278&gt;=Hypothèses!$G$11,Hypothèses!$A$11,IF(C278&gt;=Hypothèses!$G$10,Hypothèses!$A$10,Hypothèses!$A$9)))))))</f>
        <v/>
      </c>
      <c r="F278" s="1" t="str">
        <f>IF(ISBLANK(C278),"",VLOOKUP(E278,Hypothèses!$A$9:$I$15,9,FALSE))</f>
        <v/>
      </c>
      <c r="G278" s="4" t="str">
        <f>IF(ISBLANK(C278),"",IF(Hypothèses!$B$3="Oui",IF(D278=Liste!$F$2,0%,VLOOKUP(D278,Hypothèses!$A$19:$B$36,2,FALSE)),""))</f>
        <v/>
      </c>
      <c r="H278" s="1" t="str">
        <f>IF(ISBLANK(C278),"",IF(Hypothèses!$B$3="Oui",F278*(1-G278),F278))</f>
        <v/>
      </c>
    </row>
    <row r="279" spans="1:8" x14ac:dyDescent="0.3">
      <c r="A279" s="2">
        <v>278</v>
      </c>
      <c r="B279" s="11"/>
      <c r="C279" s="11"/>
      <c r="D279" s="11"/>
      <c r="E279" s="1" t="str">
        <f>IF(ISBLANK(C279),"",IF(C279&gt;=Hypothèses!$G$15,Hypothèses!$A$15,IF(C279&gt;=Hypothèses!$G$14,Hypothèses!$A$14,IF(C279&gt;=Hypothèses!$G$13,Hypothèses!$A$13,IF(C279&gt;=Hypothèses!$G$12,Hypothèses!$A$12,IF(C279&gt;=Hypothèses!$G$11,Hypothèses!$A$11,IF(C279&gt;=Hypothèses!$G$10,Hypothèses!$A$10,Hypothèses!$A$9)))))))</f>
        <v/>
      </c>
      <c r="F279" s="1" t="str">
        <f>IF(ISBLANK(C279),"",VLOOKUP(E279,Hypothèses!$A$9:$I$15,9,FALSE))</f>
        <v/>
      </c>
      <c r="G279" s="4" t="str">
        <f>IF(ISBLANK(C279),"",IF(Hypothèses!$B$3="Oui",IF(D279=Liste!$F$2,0%,VLOOKUP(D279,Hypothèses!$A$19:$B$36,2,FALSE)),""))</f>
        <v/>
      </c>
      <c r="H279" s="1" t="str">
        <f>IF(ISBLANK(C279),"",IF(Hypothèses!$B$3="Oui",F279*(1-G279),F279))</f>
        <v/>
      </c>
    </row>
    <row r="280" spans="1:8" x14ac:dyDescent="0.3">
      <c r="A280" s="2">
        <v>279</v>
      </c>
      <c r="B280" s="11"/>
      <c r="C280" s="11"/>
      <c r="D280" s="11"/>
      <c r="E280" s="1" t="str">
        <f>IF(ISBLANK(C280),"",IF(C280&gt;=Hypothèses!$G$15,Hypothèses!$A$15,IF(C280&gt;=Hypothèses!$G$14,Hypothèses!$A$14,IF(C280&gt;=Hypothèses!$G$13,Hypothèses!$A$13,IF(C280&gt;=Hypothèses!$G$12,Hypothèses!$A$12,IF(C280&gt;=Hypothèses!$G$11,Hypothèses!$A$11,IF(C280&gt;=Hypothèses!$G$10,Hypothèses!$A$10,Hypothèses!$A$9)))))))</f>
        <v/>
      </c>
      <c r="F280" s="1" t="str">
        <f>IF(ISBLANK(C280),"",VLOOKUP(E280,Hypothèses!$A$9:$I$15,9,FALSE))</f>
        <v/>
      </c>
      <c r="G280" s="4" t="str">
        <f>IF(ISBLANK(C280),"",IF(Hypothèses!$B$3="Oui",IF(D280=Liste!$F$2,0%,VLOOKUP(D280,Hypothèses!$A$19:$B$36,2,FALSE)),""))</f>
        <v/>
      </c>
      <c r="H280" s="1" t="str">
        <f>IF(ISBLANK(C280),"",IF(Hypothèses!$B$3="Oui",F280*(1-G280),F280))</f>
        <v/>
      </c>
    </row>
    <row r="281" spans="1:8" x14ac:dyDescent="0.3">
      <c r="A281" s="2">
        <v>280</v>
      </c>
      <c r="B281" s="11"/>
      <c r="C281" s="11"/>
      <c r="D281" s="11"/>
      <c r="E281" s="1" t="str">
        <f>IF(ISBLANK(C281),"",IF(C281&gt;=Hypothèses!$G$15,Hypothèses!$A$15,IF(C281&gt;=Hypothèses!$G$14,Hypothèses!$A$14,IF(C281&gt;=Hypothèses!$G$13,Hypothèses!$A$13,IF(C281&gt;=Hypothèses!$G$12,Hypothèses!$A$12,IF(C281&gt;=Hypothèses!$G$11,Hypothèses!$A$11,IF(C281&gt;=Hypothèses!$G$10,Hypothèses!$A$10,Hypothèses!$A$9)))))))</f>
        <v/>
      </c>
      <c r="F281" s="1" t="str">
        <f>IF(ISBLANK(C281),"",VLOOKUP(E281,Hypothèses!$A$9:$I$15,9,FALSE))</f>
        <v/>
      </c>
      <c r="G281" s="4" t="str">
        <f>IF(ISBLANK(C281),"",IF(Hypothèses!$B$3="Oui",IF(D281=Liste!$F$2,0%,VLOOKUP(D281,Hypothèses!$A$19:$B$36,2,FALSE)),""))</f>
        <v/>
      </c>
      <c r="H281" s="1" t="str">
        <f>IF(ISBLANK(C281),"",IF(Hypothèses!$B$3="Oui",F281*(1-G281),F281))</f>
        <v/>
      </c>
    </row>
    <row r="283" spans="1:8" x14ac:dyDescent="0.3">
      <c r="F283" s="2">
        <f>SUM(F2:F281)</f>
        <v>0</v>
      </c>
      <c r="H283" s="2">
        <f>SUM(H2:H281)</f>
        <v>0</v>
      </c>
    </row>
  </sheetData>
  <pageMargins left="0.7" right="0.7" top="0.75" bottom="0.75" header="0.3" footer="0.3"/>
  <pageSetup paperSize="9" scale="66"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Title="Composition de la fratrie" prompt="Saisissez la place de l'enfant dans la fratrie scolarisée dans l'établissement" xr:uid="{8EFF4F6A-A866-4FE7-AE29-9CC62021AAA4}">
          <x14:formula1>
            <xm:f>Liste!$F$2:$F$16</xm:f>
          </x14:formula1>
          <xm:sqref>D2:D281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D182D-58D7-4F30-B36C-FF6F8C211F83}">
  <sheetPr>
    <pageSetUpPr fitToPage="1"/>
  </sheetPr>
  <dimension ref="A3:P16"/>
  <sheetViews>
    <sheetView workbookViewId="0">
      <selection activeCell="I14" sqref="I14"/>
    </sheetView>
  </sheetViews>
  <sheetFormatPr baseColWidth="10" defaultColWidth="11.44140625" defaultRowHeight="14.4" x14ac:dyDescent="0.3"/>
  <cols>
    <col min="5" max="5" width="1" customWidth="1"/>
    <col min="6" max="6" width="14.6640625" customWidth="1"/>
    <col min="7" max="7" width="13.6640625" customWidth="1"/>
    <col min="8" max="8" width="1" customWidth="1"/>
    <col min="9" max="9" width="14.6640625" customWidth="1"/>
    <col min="11" max="11" width="1.109375" customWidth="1"/>
    <col min="12" max="12" width="14.6640625" customWidth="1"/>
  </cols>
  <sheetData>
    <row r="3" spans="1:16" ht="28.35" customHeight="1" x14ac:dyDescent="0.3">
      <c r="A3" s="51" t="s">
        <v>9</v>
      </c>
      <c r="B3" s="51" t="str">
        <f>Hypothèses!G7</f>
        <v>Quotient familial</v>
      </c>
      <c r="C3" s="51"/>
      <c r="D3" s="51" t="s">
        <v>10</v>
      </c>
      <c r="F3" s="56" t="s">
        <v>55</v>
      </c>
      <c r="G3" s="55" t="s">
        <v>56</v>
      </c>
      <c r="I3" s="56" t="s">
        <v>57</v>
      </c>
      <c r="J3" s="55" t="s">
        <v>58</v>
      </c>
      <c r="L3" s="56" t="s">
        <v>59</v>
      </c>
      <c r="M3" s="55" t="s">
        <v>58</v>
      </c>
    </row>
    <row r="4" spans="1:16" ht="28.35" customHeight="1" x14ac:dyDescent="0.3">
      <c r="A4" s="51"/>
      <c r="B4" s="3" t="s">
        <v>11</v>
      </c>
      <c r="C4" s="3" t="s">
        <v>12</v>
      </c>
      <c r="D4" s="51"/>
      <c r="F4" s="56"/>
      <c r="G4" s="55"/>
      <c r="I4" s="56"/>
      <c r="J4" s="55"/>
      <c r="L4" s="56"/>
      <c r="M4" s="55"/>
      <c r="N4" s="2"/>
      <c r="P4" s="2"/>
    </row>
    <row r="5" spans="1:16" x14ac:dyDescent="0.3">
      <c r="A5" s="1" t="str">
        <f>Hypothèses!A9</f>
        <v>A</v>
      </c>
      <c r="B5" s="1" t="str">
        <f>IF(Hypothèses!G9="","",Hypothèses!G9)</f>
        <v/>
      </c>
      <c r="C5" s="1">
        <f>Hypothèses!H9</f>
        <v>0</v>
      </c>
      <c r="D5" s="1">
        <f>Hypothèses!I9</f>
        <v>0</v>
      </c>
      <c r="F5" s="24">
        <f>COUNTIF('Données sources'!$E$2:$E$281,Hypothèses!A9)</f>
        <v>0</v>
      </c>
      <c r="G5" s="16" t="e">
        <f t="shared" ref="G5:G12" si="0">F5/$F$12</f>
        <v>#DIV/0!</v>
      </c>
      <c r="I5" s="17">
        <f>SUMIF('Données sources'!$E$2:$E$281,Hypothèses!A9,'Données sources'!$F$2:$F$281)</f>
        <v>0</v>
      </c>
      <c r="J5" s="18" t="e">
        <f t="shared" ref="J5:J12" si="1">I5/$I$12</f>
        <v>#DIV/0!</v>
      </c>
      <c r="L5" s="17">
        <f>SUMIF('Données sources'!$E$2:$E$281,Hypothèses!A9,'Données sources'!$H$2:$H$281)</f>
        <v>0</v>
      </c>
      <c r="M5" s="18" t="e">
        <f t="shared" ref="M5:M12" si="2">L5/$L$12</f>
        <v>#DIV/0!</v>
      </c>
      <c r="N5" s="2"/>
      <c r="P5" s="2"/>
    </row>
    <row r="6" spans="1:16" x14ac:dyDescent="0.3">
      <c r="A6" s="1" t="str">
        <f>Hypothèses!A10</f>
        <v>B</v>
      </c>
      <c r="B6" s="1">
        <f>Hypothèses!G10</f>
        <v>0</v>
      </c>
      <c r="C6" s="1">
        <f>Hypothèses!H10</f>
        <v>0</v>
      </c>
      <c r="D6" s="1">
        <f>Hypothèses!I10</f>
        <v>0</v>
      </c>
      <c r="F6" s="24">
        <f>COUNTIF('Données sources'!$E$2:$E$281,Hypothèses!A10)</f>
        <v>0</v>
      </c>
      <c r="G6" s="16" t="e">
        <f t="shared" si="0"/>
        <v>#DIV/0!</v>
      </c>
      <c r="I6" s="17">
        <f>SUMIF('Données sources'!$E$2:$E$281,Hypothèses!A10,'Données sources'!$F$2:$F$281)</f>
        <v>0</v>
      </c>
      <c r="J6" s="18" t="e">
        <f t="shared" si="1"/>
        <v>#DIV/0!</v>
      </c>
      <c r="L6" s="17">
        <f>SUMIF('Données sources'!$E$2:$E$281,Hypothèses!A10,'Données sources'!$H$2:$H$281)</f>
        <v>0</v>
      </c>
      <c r="M6" s="18" t="e">
        <f t="shared" si="2"/>
        <v>#DIV/0!</v>
      </c>
      <c r="N6" s="2"/>
      <c r="P6" s="2"/>
    </row>
    <row r="7" spans="1:16" x14ac:dyDescent="0.3">
      <c r="A7" s="1" t="str">
        <f>Hypothèses!A11</f>
        <v>C</v>
      </c>
      <c r="B7" s="1">
        <f>Hypothèses!G11</f>
        <v>0</v>
      </c>
      <c r="C7" s="1" t="str">
        <f>IF(Hypothèses!H11="","",Hypothèses!H11)</f>
        <v/>
      </c>
      <c r="D7" s="1">
        <f>Hypothèses!I11</f>
        <v>0</v>
      </c>
      <c r="F7" s="24">
        <f>COUNTIF('Données sources'!$E$2:$E$281,Hypothèses!A11)</f>
        <v>0</v>
      </c>
      <c r="G7" s="16" t="e">
        <f t="shared" si="0"/>
        <v>#DIV/0!</v>
      </c>
      <c r="I7" s="17">
        <f>SUMIF('Données sources'!$E$2:$E$281,Hypothèses!A11,'Données sources'!$F$2:$F$281)</f>
        <v>0</v>
      </c>
      <c r="J7" s="18" t="e">
        <f t="shared" si="1"/>
        <v>#DIV/0!</v>
      </c>
      <c r="L7" s="17">
        <f>SUMIF('Données sources'!$E$2:$E$281,Hypothèses!A11,'Données sources'!$H$2:$H$281)</f>
        <v>0</v>
      </c>
      <c r="M7" s="18" t="e">
        <f t="shared" si="2"/>
        <v>#DIV/0!</v>
      </c>
      <c r="N7" s="2"/>
      <c r="P7" s="2"/>
    </row>
    <row r="8" spans="1:16" x14ac:dyDescent="0.3">
      <c r="A8" s="1" t="str">
        <f>Hypothèses!A12</f>
        <v>D</v>
      </c>
      <c r="B8" s="1">
        <f>Hypothèses!G12</f>
        <v>0</v>
      </c>
      <c r="C8" s="1" t="str">
        <f>IF(Hypothèses!H12="","",Hypothèses!H12)</f>
        <v/>
      </c>
      <c r="D8" s="1">
        <f>Hypothèses!I12</f>
        <v>0</v>
      </c>
      <c r="F8" s="24">
        <f>COUNTIF('Données sources'!$E$2:$E$281,Hypothèses!A12)</f>
        <v>0</v>
      </c>
      <c r="G8" s="16" t="e">
        <f t="shared" si="0"/>
        <v>#DIV/0!</v>
      </c>
      <c r="I8" s="17">
        <f>SUMIF('Données sources'!$E$2:$E$281,Hypothèses!A12,'Données sources'!$F$2:$F$281)</f>
        <v>0</v>
      </c>
      <c r="J8" s="18" t="e">
        <f t="shared" si="1"/>
        <v>#DIV/0!</v>
      </c>
      <c r="L8" s="17">
        <f>SUMIF('Données sources'!$E$2:$E$281,Hypothèses!A12,'Données sources'!$H$2:$H$281)</f>
        <v>0</v>
      </c>
      <c r="M8" s="18" t="e">
        <f t="shared" si="2"/>
        <v>#DIV/0!</v>
      </c>
      <c r="N8" s="2"/>
      <c r="P8" s="2"/>
    </row>
    <row r="9" spans="1:16" x14ac:dyDescent="0.3">
      <c r="A9" s="1" t="str">
        <f>Hypothèses!A13</f>
        <v>E</v>
      </c>
      <c r="B9" s="1" t="str">
        <f>Hypothèses!G13</f>
        <v>n.a.</v>
      </c>
      <c r="C9" s="1" t="str">
        <f>IF(Hypothèses!H13="","",Hypothèses!H13)</f>
        <v>n.a.</v>
      </c>
      <c r="D9" s="1" t="str">
        <f>Hypothèses!I13</f>
        <v>n.a.</v>
      </c>
      <c r="F9" s="24">
        <f>COUNTIF('Données sources'!$E$2:$E$281,Hypothèses!A13)</f>
        <v>0</v>
      </c>
      <c r="G9" s="16" t="e">
        <f t="shared" si="0"/>
        <v>#DIV/0!</v>
      </c>
      <c r="I9" s="17">
        <f>SUMIF('Données sources'!$E$2:$E$281,Hypothèses!A13,'Données sources'!$F$2:$F$281)</f>
        <v>0</v>
      </c>
      <c r="J9" s="18" t="e">
        <f t="shared" si="1"/>
        <v>#DIV/0!</v>
      </c>
      <c r="L9" s="17">
        <f>SUMIF('Données sources'!$E$2:$E$281,Hypothèses!A13,'Données sources'!$H$2:$H$281)</f>
        <v>0</v>
      </c>
      <c r="M9" s="18" t="e">
        <f t="shared" si="2"/>
        <v>#DIV/0!</v>
      </c>
      <c r="N9" s="2"/>
      <c r="P9" s="2"/>
    </row>
    <row r="10" spans="1:16" x14ac:dyDescent="0.3">
      <c r="A10" s="1" t="str">
        <f>Hypothèses!A14</f>
        <v>F</v>
      </c>
      <c r="B10" s="1" t="str">
        <f>Hypothèses!G14</f>
        <v>n.a.</v>
      </c>
      <c r="C10" s="1" t="str">
        <f>IF(Hypothèses!H14="","",Hypothèses!H14)</f>
        <v>n.a.</v>
      </c>
      <c r="D10" s="1" t="str">
        <f>Hypothèses!I14</f>
        <v>n.a.</v>
      </c>
      <c r="F10" s="24">
        <f>COUNTIF('Données sources'!$E$2:$E$281,Hypothèses!A14)</f>
        <v>0</v>
      </c>
      <c r="G10" s="16" t="e">
        <f t="shared" si="0"/>
        <v>#DIV/0!</v>
      </c>
      <c r="I10" s="17">
        <f>SUMIF('Données sources'!$E$2:$E$281,Hypothèses!A14,'Données sources'!$F$2:$F$281)</f>
        <v>0</v>
      </c>
      <c r="J10" s="18" t="e">
        <f t="shared" si="1"/>
        <v>#DIV/0!</v>
      </c>
      <c r="L10" s="17">
        <f>SUMIF('Données sources'!$E$2:$E$281,Hypothèses!A14,'Données sources'!$H$2:$H$281)</f>
        <v>0</v>
      </c>
      <c r="M10" s="18" t="e">
        <f t="shared" si="2"/>
        <v>#DIV/0!</v>
      </c>
      <c r="N10" s="2"/>
      <c r="O10" s="2"/>
      <c r="P10" s="2"/>
    </row>
    <row r="11" spans="1:16" x14ac:dyDescent="0.3">
      <c r="A11" s="1" t="str">
        <f>Hypothèses!A15</f>
        <v>G</v>
      </c>
      <c r="B11" s="1" t="str">
        <f>Hypothèses!G15</f>
        <v>n.a.</v>
      </c>
      <c r="C11" s="1" t="str">
        <f>IF(Hypothèses!H15="","",Hypothèses!H15)</f>
        <v>n.a.</v>
      </c>
      <c r="D11" s="1" t="str">
        <f>Hypothèses!I15</f>
        <v>n.a.</v>
      </c>
      <c r="F11" s="24">
        <f>COUNTIF('Données sources'!$E$2:$E$281,Hypothèses!A15)</f>
        <v>0</v>
      </c>
      <c r="G11" s="16" t="e">
        <f t="shared" si="0"/>
        <v>#DIV/0!</v>
      </c>
      <c r="I11" s="17">
        <f>SUMIF('Données sources'!$E$2:$E$281,Hypothèses!A15,'Données sources'!$F$2:$F$281)</f>
        <v>0</v>
      </c>
      <c r="J11" s="18" t="e">
        <f t="shared" si="1"/>
        <v>#DIV/0!</v>
      </c>
      <c r="L11" s="17">
        <f>SUMIF('Données sources'!$E$2:$E$281,Hypothèses!A15,'Données sources'!$H$2:$H$281)</f>
        <v>0</v>
      </c>
      <c r="M11" s="18" t="e">
        <f t="shared" si="2"/>
        <v>#DIV/0!</v>
      </c>
    </row>
    <row r="12" spans="1:16" x14ac:dyDescent="0.3">
      <c r="A12" s="25" t="s">
        <v>60</v>
      </c>
      <c r="B12" s="20"/>
      <c r="C12" s="20"/>
      <c r="D12" s="20"/>
      <c r="F12" s="20">
        <f>SUM(F5:F11)</f>
        <v>0</v>
      </c>
      <c r="G12" s="21" t="e">
        <f t="shared" si="0"/>
        <v>#DIV/0!</v>
      </c>
      <c r="I12" s="22">
        <f>SUM(I5:I11)</f>
        <v>0</v>
      </c>
      <c r="J12" s="23" t="e">
        <f t="shared" si="1"/>
        <v>#DIV/0!</v>
      </c>
      <c r="L12" s="22">
        <f>SUM(L5:L11)</f>
        <v>0</v>
      </c>
      <c r="M12" s="23" t="e">
        <f t="shared" si="2"/>
        <v>#DIV/0!</v>
      </c>
    </row>
    <row r="13" spans="1:16" x14ac:dyDescent="0.3">
      <c r="A13" s="52" t="s">
        <v>77</v>
      </c>
      <c r="B13" s="53"/>
      <c r="C13" s="53"/>
      <c r="D13" s="53"/>
      <c r="E13" s="53"/>
      <c r="F13" s="53"/>
      <c r="G13" s="54"/>
      <c r="H13" s="48"/>
      <c r="I13" s="49" t="e">
        <f>+I12/F12</f>
        <v>#DIV/0!</v>
      </c>
    </row>
    <row r="14" spans="1:16" x14ac:dyDescent="0.3">
      <c r="D14" s="15" t="s">
        <v>61</v>
      </c>
      <c r="F14" s="15">
        <f>F12-Hypothèses!B4</f>
        <v>0</v>
      </c>
      <c r="I14" s="15">
        <f>I12-'Données sources'!F283</f>
        <v>0</v>
      </c>
      <c r="J14" s="15"/>
      <c r="L14" s="15">
        <f>L12-'Données sources'!H283</f>
        <v>0</v>
      </c>
    </row>
    <row r="16" spans="1:16" x14ac:dyDescent="0.3">
      <c r="A16" s="19" t="s">
        <v>62</v>
      </c>
      <c r="B16" s="19"/>
      <c r="C16" s="19"/>
      <c r="D16" s="19"/>
      <c r="F16" s="19">
        <f>COUNTIF('Données sources'!$G$2:$G$143,"&gt;0%")</f>
        <v>0</v>
      </c>
    </row>
  </sheetData>
  <sheetProtection selectLockedCells="1"/>
  <mergeCells count="10">
    <mergeCell ref="A13:G13"/>
    <mergeCell ref="J3:J4"/>
    <mergeCell ref="L3:L4"/>
    <mergeCell ref="M3:M4"/>
    <mergeCell ref="B3:C3"/>
    <mergeCell ref="A3:A4"/>
    <mergeCell ref="D3:D4"/>
    <mergeCell ref="G3:G4"/>
    <mergeCell ref="F3:F4"/>
    <mergeCell ref="I3:I4"/>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a09a29-b3cc-4073-9554-62453c407f28">
      <Terms xmlns="http://schemas.microsoft.com/office/infopath/2007/PartnerControls"/>
    </lcf76f155ced4ddcb4097134ff3c332f>
    <TaxCatchAll xmlns="1a22a3da-5fba-401d-a15f-7fb46969e527" xsi:nil="true"/>
    <SharedWithUsers xmlns="1a22a3da-5fba-401d-a15f-7fb46969e527">
      <UserInfo>
        <DisplayName>Caroline VANLERBERGHE</DisplayName>
        <AccountId>12</AccountId>
        <AccountType/>
      </UserInfo>
      <UserInfo>
        <DisplayName>Anne BARRE</DisplayName>
        <AccountId>14</AccountId>
        <AccountType/>
      </UserInfo>
      <UserInfo>
        <DisplayName>Clarisse WALCKENAER</DisplayName>
        <AccountId>15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03F12137CB71B4E800428E3EF8BF9E6" ma:contentTypeVersion="18" ma:contentTypeDescription="Crée un document." ma:contentTypeScope="" ma:versionID="e32e14038fac0e348f5feaf83d3298dc">
  <xsd:schema xmlns:xsd="http://www.w3.org/2001/XMLSchema" xmlns:xs="http://www.w3.org/2001/XMLSchema" xmlns:p="http://schemas.microsoft.com/office/2006/metadata/properties" xmlns:ns2="cca09a29-b3cc-4073-9554-62453c407f28" xmlns:ns3="1a22a3da-5fba-401d-a15f-7fb46969e527" targetNamespace="http://schemas.microsoft.com/office/2006/metadata/properties" ma:root="true" ma:fieldsID="9f32d3738eee6bd090f93ebc1e7a5ede" ns2:_="" ns3:_="">
    <xsd:import namespace="cca09a29-b3cc-4073-9554-62453c407f28"/>
    <xsd:import namespace="1a22a3da-5fba-401d-a15f-7fb46969e527"/>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DateTaken" minOccurs="0"/>
                <xsd:element ref="ns2:MediaServiceLocatio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a09a29-b3cc-4073-9554-62453c407f2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Balises d’images" ma:readOnly="false" ma:fieldId="{5cf76f15-5ced-4ddc-b409-7134ff3c332f}" ma:taxonomyMulti="true" ma:sspId="7819acf9-3f53-4112-8c6d-1653454e0ff6"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a22a3da-5fba-401d-a15f-7fb46969e527" elementFormDefault="qualified">
    <xsd:import namespace="http://schemas.microsoft.com/office/2006/documentManagement/types"/>
    <xsd:import namespace="http://schemas.microsoft.com/office/infopath/2007/PartnerControls"/>
    <xsd:element name="SharedWithUsers" ma:index="13"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Partagé avec détails" ma:internalName="SharedWithDetails" ma:readOnly="true">
      <xsd:simpleType>
        <xsd:restriction base="dms:Note">
          <xsd:maxLength value="255"/>
        </xsd:restriction>
      </xsd:simpleType>
    </xsd:element>
    <xsd:element name="TaxCatchAll" ma:index="22" nillable="true" ma:displayName="Taxonomy Catch All Column" ma:hidden="true" ma:list="{2144aaac-1075-4205-9cb6-59a4b1175d96}" ma:internalName="TaxCatchAll" ma:showField="CatchAllData" ma:web="1a22a3da-5fba-401d-a15f-7fb46969e52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6B9CD6-95AB-42E0-B1E8-5260DF69FE01}">
  <ds:schemaRefs>
    <ds:schemaRef ds:uri="http://schemas.microsoft.com/office/2006/metadata/properties"/>
    <ds:schemaRef ds:uri="http://schemas.microsoft.com/office/infopath/2007/PartnerControls"/>
    <ds:schemaRef ds:uri="cca09a29-b3cc-4073-9554-62453c407f28"/>
    <ds:schemaRef ds:uri="1a22a3da-5fba-401d-a15f-7fb46969e527"/>
  </ds:schemaRefs>
</ds:datastoreItem>
</file>

<file path=customXml/itemProps2.xml><?xml version="1.0" encoding="utf-8"?>
<ds:datastoreItem xmlns:ds="http://schemas.openxmlformats.org/officeDocument/2006/customXml" ds:itemID="{1B4DAF8E-277D-4C2B-89DB-9CEB69B80BAB}">
  <ds:schemaRefs>
    <ds:schemaRef ds:uri="http://schemas.microsoft.com/sharepoint/v3/contenttype/forms"/>
  </ds:schemaRefs>
</ds:datastoreItem>
</file>

<file path=customXml/itemProps3.xml><?xml version="1.0" encoding="utf-8"?>
<ds:datastoreItem xmlns:ds="http://schemas.openxmlformats.org/officeDocument/2006/customXml" ds:itemID="{E23FC3DD-5906-438E-991D-8C97C967B5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a09a29-b3cc-4073-9554-62453c407f28"/>
    <ds:schemaRef ds:uri="1a22a3da-5fba-401d-a15f-7fb46969e5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Mode d'emploi</vt:lpstr>
      <vt:lpstr>Hypothèses</vt:lpstr>
      <vt:lpstr>Liste</vt:lpstr>
      <vt:lpstr>Données sources</vt:lpstr>
      <vt:lpstr>Résultats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LOIGEROT Eric</dc:creator>
  <cp:keywords/>
  <dc:description/>
  <cp:lastModifiedBy>Marion Spadacini</cp:lastModifiedBy>
  <cp:revision/>
  <cp:lastPrinted>2023-09-25T11:34:19Z</cp:lastPrinted>
  <dcterms:created xsi:type="dcterms:W3CDTF">2022-12-06T07:21:30Z</dcterms:created>
  <dcterms:modified xsi:type="dcterms:W3CDTF">2025-11-06T17:37:10Z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0x010100903F12137CB71B4E800428E3EF8BF9E6</vt:lpwstr>
  </property>
  <property fmtid="{D5CDD505-2E9C-101B-9397-08002B2CF9AE}" pid="3" name="MediaServiceImageTags">
    <vt:lpwstr/>
  </property>
</Properties>
</file>